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5"/>
  </bookViews>
  <sheets>
    <sheet name="LISTA ZAWODNIKOW" sheetId="1" r:id="rId1"/>
    <sheet name="SKANzMETY" sheetId="2" r:id="rId2"/>
    <sheet name="CZASY STARTOW" sheetId="3" r:id="rId3"/>
    <sheet name="BIEGI" sheetId="4" r:id="rId4"/>
    <sheet name="Arkusz5" sheetId="5" r:id="rId5"/>
    <sheet name="WYNIKI" sheetId="6" r:id="rId6"/>
  </sheets>
  <definedNames/>
  <calcPr fullCalcOnLoad="1"/>
</workbook>
</file>

<file path=xl/sharedStrings.xml><?xml version="1.0" encoding="utf-8"?>
<sst xmlns="http://schemas.openxmlformats.org/spreadsheetml/2006/main" count="1566" uniqueCount="339">
  <si>
    <t>Lp.</t>
  </si>
  <si>
    <t>Nazwisko</t>
  </si>
  <si>
    <t>Imię</t>
  </si>
  <si>
    <t>Płeć</t>
  </si>
  <si>
    <t>Kraj</t>
  </si>
  <si>
    <t>Kategoria</t>
  </si>
  <si>
    <t>Rok ur.</t>
  </si>
  <si>
    <t>Miejscowość</t>
  </si>
  <si>
    <t>Klub</t>
  </si>
  <si>
    <t>Pł</t>
  </si>
  <si>
    <t>Kwoka</t>
  </si>
  <si>
    <t>Julia</t>
  </si>
  <si>
    <t>K</t>
  </si>
  <si>
    <t>POL</t>
  </si>
  <si>
    <t>800M</t>
  </si>
  <si>
    <t>Strzebiń</t>
  </si>
  <si>
    <t>WKB META Lubliniec</t>
  </si>
  <si>
    <t>Krzysztof</t>
  </si>
  <si>
    <t>M</t>
  </si>
  <si>
    <t>500M</t>
  </si>
  <si>
    <t>Brol</t>
  </si>
  <si>
    <t>Henryk</t>
  </si>
  <si>
    <t>7km</t>
  </si>
  <si>
    <t>Glinica</t>
  </si>
  <si>
    <t>PASZE BIOS KOCHANOWICE</t>
  </si>
  <si>
    <t>Kubisz</t>
  </si>
  <si>
    <t>Dorota</t>
  </si>
  <si>
    <t>Lubliniec</t>
  </si>
  <si>
    <t>Tomasz</t>
  </si>
  <si>
    <t>Rogocz</t>
  </si>
  <si>
    <t>Agata</t>
  </si>
  <si>
    <t>Sadów</t>
  </si>
  <si>
    <t>Szkoła Podstawowa im. 74 GPP</t>
  </si>
  <si>
    <t>PL</t>
  </si>
  <si>
    <t>Adrian</t>
  </si>
  <si>
    <t>Przedszkole im. Kubusia Puchatka</t>
  </si>
  <si>
    <t>Twardzik</t>
  </si>
  <si>
    <t>Grzegorz</t>
  </si>
  <si>
    <t>WKB Meta Lubliniec</t>
  </si>
  <si>
    <t>Osadnik</t>
  </si>
  <si>
    <t>Anna</t>
  </si>
  <si>
    <t>Lisów</t>
  </si>
  <si>
    <t>Czichy</t>
  </si>
  <si>
    <t>Barbara</t>
  </si>
  <si>
    <t>Tarnowskie Góry</t>
  </si>
  <si>
    <t>Rosiński</t>
  </si>
  <si>
    <t>Zbigniew</t>
  </si>
  <si>
    <t>Żółtańska</t>
  </si>
  <si>
    <t>Lena</t>
  </si>
  <si>
    <t>Kochanowice</t>
  </si>
  <si>
    <t>Żółtański</t>
  </si>
  <si>
    <t>Paweł</t>
  </si>
  <si>
    <t>Kowalczyk</t>
  </si>
  <si>
    <t>Michał</t>
  </si>
  <si>
    <t>EthosEnergy Poland S.A.</t>
  </si>
  <si>
    <t>Jakub</t>
  </si>
  <si>
    <t>SP Edyty Stein Lubliniec</t>
  </si>
  <si>
    <t>Lis</t>
  </si>
  <si>
    <t>Bartek</t>
  </si>
  <si>
    <t>Kinder</t>
  </si>
  <si>
    <t>Alicja</t>
  </si>
  <si>
    <t>Radosław</t>
  </si>
  <si>
    <t>Kukowka</t>
  </si>
  <si>
    <t>Marek</t>
  </si>
  <si>
    <t>Gwoździany</t>
  </si>
  <si>
    <t>OSP Gwoździany</t>
  </si>
  <si>
    <t>Koziorowski</t>
  </si>
  <si>
    <t>Rafał</t>
  </si>
  <si>
    <t>Mafia Team Lubliniec</t>
  </si>
  <si>
    <t>Kaczmarczyk</t>
  </si>
  <si>
    <t>Pawełki</t>
  </si>
  <si>
    <t>Mercik</t>
  </si>
  <si>
    <t>Maksymilian</t>
  </si>
  <si>
    <t>Malcher</t>
  </si>
  <si>
    <t>Chwostek</t>
  </si>
  <si>
    <t>Ewelina</t>
  </si>
  <si>
    <t>Blanka</t>
  </si>
  <si>
    <t>Pasoń</t>
  </si>
  <si>
    <t>Justyna</t>
  </si>
  <si>
    <t>Paulina</t>
  </si>
  <si>
    <t>Słota</t>
  </si>
  <si>
    <t>Karol</t>
  </si>
  <si>
    <t>Słota Schody Sprint</t>
  </si>
  <si>
    <t>Macioł</t>
  </si>
  <si>
    <t>Sp 3 lubliniec/</t>
  </si>
  <si>
    <t>Denis</t>
  </si>
  <si>
    <t>Sp 3 lubliniec/ sparta lubliniec</t>
  </si>
  <si>
    <t>Grześków</t>
  </si>
  <si>
    <t>Szymon</t>
  </si>
  <si>
    <t>Koszęcin</t>
  </si>
  <si>
    <t>Szefer</t>
  </si>
  <si>
    <t>Połczyn Zdroj</t>
  </si>
  <si>
    <t>Matuszczyk</t>
  </si>
  <si>
    <t>Maciej</t>
  </si>
  <si>
    <t>Katowice</t>
  </si>
  <si>
    <t>CZPTychy.pl</t>
  </si>
  <si>
    <t>Wilk</t>
  </si>
  <si>
    <t>Maja</t>
  </si>
  <si>
    <t>Przedszkole nr 6 Lubliniec</t>
  </si>
  <si>
    <t>Tkacz</t>
  </si>
  <si>
    <t>Magda</t>
  </si>
  <si>
    <t>Wieczorek</t>
  </si>
  <si>
    <t>Martyna</t>
  </si>
  <si>
    <t>Sieraków Śląski</t>
  </si>
  <si>
    <t>Cierpioł</t>
  </si>
  <si>
    <t>Szraucner</t>
  </si>
  <si>
    <t>Aleksandra</t>
  </si>
  <si>
    <t>Szwed</t>
  </si>
  <si>
    <t>Sosnowski</t>
  </si>
  <si>
    <t>Kłobuck</t>
  </si>
  <si>
    <t>WKB META LUBLINIEC</t>
  </si>
  <si>
    <t>Henne</t>
  </si>
  <si>
    <t>Lubecko</t>
  </si>
  <si>
    <t>Koselski</t>
  </si>
  <si>
    <t>Roman</t>
  </si>
  <si>
    <t>Piłkowski</t>
  </si>
  <si>
    <t>Tomasz Dariusz</t>
  </si>
  <si>
    <t>Młynarska</t>
  </si>
  <si>
    <t>Mariola</t>
  </si>
  <si>
    <t>Lisowice</t>
  </si>
  <si>
    <t>Czudaj</t>
  </si>
  <si>
    <t>Katarzyna</t>
  </si>
  <si>
    <t>Piotr</t>
  </si>
  <si>
    <t>TUSZYŃSKA</t>
  </si>
  <si>
    <t>LENA</t>
  </si>
  <si>
    <t>TUSZYŃSKI</t>
  </si>
  <si>
    <t>PIETRUSZKA</t>
  </si>
  <si>
    <t>ZUZANNA</t>
  </si>
  <si>
    <t>SZKOŁA PODSTAWOWA W LUBECKU</t>
  </si>
  <si>
    <t>ROSIŃSKA</t>
  </si>
  <si>
    <t>POLA</t>
  </si>
  <si>
    <t>ROSIŃSKI</t>
  </si>
  <si>
    <t>ŁUKASZ</t>
  </si>
  <si>
    <t>MĄCZKA</t>
  </si>
  <si>
    <t>EMILIA</t>
  </si>
  <si>
    <t>SZKOŁA LUBECKO</t>
  </si>
  <si>
    <t>DERKOWSKA</t>
  </si>
  <si>
    <t>DAGMARA</t>
  </si>
  <si>
    <t>PRZEDSZKOLE KATOLICKIE</t>
  </si>
  <si>
    <t>KOSELSKI</t>
  </si>
  <si>
    <t>KACPER</t>
  </si>
  <si>
    <t>FORTUNA</t>
  </si>
  <si>
    <t>ERYK</t>
  </si>
  <si>
    <t>KUDERSKI</t>
  </si>
  <si>
    <t>KAMIL</t>
  </si>
  <si>
    <t>WRĘCZYCKI</t>
  </si>
  <si>
    <t>CEZARY</t>
  </si>
  <si>
    <t>KOCHCICE</t>
  </si>
  <si>
    <t>KULA</t>
  </si>
  <si>
    <t>CHMURAK</t>
  </si>
  <si>
    <t>JAKUB</t>
  </si>
  <si>
    <t>KANIA</t>
  </si>
  <si>
    <t>MARTYNA</t>
  </si>
  <si>
    <t>KOCHANOWICE</t>
  </si>
  <si>
    <t>MERCIK</t>
  </si>
  <si>
    <t>KRZYSZTOF</t>
  </si>
  <si>
    <t>KARBOWIAK</t>
  </si>
  <si>
    <t>GRELA</t>
  </si>
  <si>
    <t>NIKOLA</t>
  </si>
  <si>
    <t>GALICZAK</t>
  </si>
  <si>
    <t>ANNAK</t>
  </si>
  <si>
    <t>PRZYTA</t>
  </si>
  <si>
    <t>OCHMAN</t>
  </si>
  <si>
    <t>BERNARD</t>
  </si>
  <si>
    <t>MECHANIK KOCHCICE</t>
  </si>
  <si>
    <t>Nr Startowy</t>
  </si>
  <si>
    <t>MIEJSCE</t>
  </si>
  <si>
    <t>CZAS</t>
  </si>
  <si>
    <t>IMIĘ</t>
  </si>
  <si>
    <t>NAZWISKO</t>
  </si>
  <si>
    <t>KAT.</t>
  </si>
  <si>
    <t>DYSTANS</t>
  </si>
  <si>
    <t>ROCZNIK</t>
  </si>
  <si>
    <t>MIEJSCOWOŚĆ</t>
  </si>
  <si>
    <t>KLUB</t>
  </si>
  <si>
    <t>Sat</t>
  </si>
  <si>
    <t>Jun</t>
  </si>
  <si>
    <t>17:07:19</t>
  </si>
  <si>
    <t>NrCzytnik</t>
  </si>
  <si>
    <t>K1L7</t>
  </si>
  <si>
    <t>17:07:24</t>
  </si>
  <si>
    <t>M1L7</t>
  </si>
  <si>
    <t>17:07:27</t>
  </si>
  <si>
    <t>M2L7</t>
  </si>
  <si>
    <t>17:07:36</t>
  </si>
  <si>
    <t>M3L7</t>
  </si>
  <si>
    <t>17:07:42</t>
  </si>
  <si>
    <t>K2L7</t>
  </si>
  <si>
    <t>17:07:50</t>
  </si>
  <si>
    <t>17:07:59</t>
  </si>
  <si>
    <t>17:08:12</t>
  </si>
  <si>
    <t>K3L7</t>
  </si>
  <si>
    <t>17:08:54</t>
  </si>
  <si>
    <t>17:09:44</t>
  </si>
  <si>
    <t>17:16:02</t>
  </si>
  <si>
    <t>M1L8-10</t>
  </si>
  <si>
    <t>1 MIEJSC 58</t>
  </si>
  <si>
    <t>17:16:04</t>
  </si>
  <si>
    <t>K1L8-10</t>
  </si>
  <si>
    <t>17:16:06</t>
  </si>
  <si>
    <t>M2L8-10</t>
  </si>
  <si>
    <t>CZUDAJ PIOTR</t>
  </si>
  <si>
    <t>17:16:11</t>
  </si>
  <si>
    <t>K2L8-10</t>
  </si>
  <si>
    <t>17:16:13</t>
  </si>
  <si>
    <t>K3L8-10</t>
  </si>
  <si>
    <t>17:16:17</t>
  </si>
  <si>
    <t>17:16:19</t>
  </si>
  <si>
    <t>17:16:28</t>
  </si>
  <si>
    <t>M3L8-10</t>
  </si>
  <si>
    <t>17:16:30</t>
  </si>
  <si>
    <t>17:16:32</t>
  </si>
  <si>
    <t>17:16:34</t>
  </si>
  <si>
    <t>17:38:20</t>
  </si>
  <si>
    <t>M1L14-15</t>
  </si>
  <si>
    <t>17:38:43</t>
  </si>
  <si>
    <t>M2L14-15</t>
  </si>
  <si>
    <t>17:38:45</t>
  </si>
  <si>
    <t>M3L14-15</t>
  </si>
  <si>
    <t>17:38:47</t>
  </si>
  <si>
    <t>M1L11-13</t>
  </si>
  <si>
    <t>17:38:50</t>
  </si>
  <si>
    <t>K1L13</t>
  </si>
  <si>
    <t>17:39:01</t>
  </si>
  <si>
    <t>K2L13</t>
  </si>
  <si>
    <t>17:39:10</t>
  </si>
  <si>
    <t>17:39:18</t>
  </si>
  <si>
    <t>K1L14</t>
  </si>
  <si>
    <t>17:39:23</t>
  </si>
  <si>
    <t>M2L11-13</t>
  </si>
  <si>
    <t>17:39:42</t>
  </si>
  <si>
    <t>K2L14</t>
  </si>
  <si>
    <t>17:39:46</t>
  </si>
  <si>
    <t>K3L13</t>
  </si>
  <si>
    <t>17:40:00</t>
  </si>
  <si>
    <t>M3L11-13</t>
  </si>
  <si>
    <t>18:31:23</t>
  </si>
  <si>
    <t>18:31:55</t>
  </si>
  <si>
    <t>18:32:23</t>
  </si>
  <si>
    <t>18:32:49</t>
  </si>
  <si>
    <t>18:33:15</t>
  </si>
  <si>
    <t>18:33:27</t>
  </si>
  <si>
    <t>18:33:54</t>
  </si>
  <si>
    <t>18:34:32</t>
  </si>
  <si>
    <t>18:35:34</t>
  </si>
  <si>
    <t>18:35:47</t>
  </si>
  <si>
    <t>18:36:15</t>
  </si>
  <si>
    <t>18:38:18</t>
  </si>
  <si>
    <t>18:38:23</t>
  </si>
  <si>
    <t>18:38:35</t>
  </si>
  <si>
    <t>18:38:50</t>
  </si>
  <si>
    <t>18:39:48</t>
  </si>
  <si>
    <t>18:42:09</t>
  </si>
  <si>
    <t>18:43:05</t>
  </si>
  <si>
    <t>18:43:11</t>
  </si>
  <si>
    <t>18:43:50</t>
  </si>
  <si>
    <t>18:47:15</t>
  </si>
  <si>
    <t>18:47:50</t>
  </si>
  <si>
    <t>18:47:52</t>
  </si>
  <si>
    <t>18:48:01</t>
  </si>
  <si>
    <t>12:57:02</t>
  </si>
  <si>
    <t>START</t>
  </si>
  <si>
    <t>13:03:26</t>
  </si>
  <si>
    <t>13:03:43</t>
  </si>
  <si>
    <t>13:05:33</t>
  </si>
  <si>
    <t>13:10:34</t>
  </si>
  <si>
    <t>13:17:04</t>
  </si>
  <si>
    <t>13:22:24</t>
  </si>
  <si>
    <t>13:22:47</t>
  </si>
  <si>
    <t>13:24:37</t>
  </si>
  <si>
    <t>13:27:52</t>
  </si>
  <si>
    <t>13:49:52</t>
  </si>
  <si>
    <t>13:59:51</t>
  </si>
  <si>
    <t>test</t>
  </si>
  <si>
    <t>14:05:06</t>
  </si>
  <si>
    <t>17:05:07</t>
  </si>
  <si>
    <t>DO 7 LAT</t>
  </si>
  <si>
    <t>17:14:08</t>
  </si>
  <si>
    <t>8-10</t>
  </si>
  <si>
    <t>17:35:49</t>
  </si>
  <si>
    <t>11-13</t>
  </si>
  <si>
    <t>14-15</t>
  </si>
  <si>
    <t>18:02:29</t>
  </si>
  <si>
    <t>OPEN</t>
  </si>
  <si>
    <t>500M 7LAT</t>
  </si>
  <si>
    <t>500M 8-10LAT</t>
  </si>
  <si>
    <t>800M 11-13</t>
  </si>
  <si>
    <t>800M 14-15</t>
  </si>
  <si>
    <t>7KM OPEN</t>
  </si>
  <si>
    <t>WIEK</t>
  </si>
  <si>
    <t>Nr</t>
  </si>
  <si>
    <t>PŁEĆ</t>
  </si>
  <si>
    <t>MIESCOWOŚĆ</t>
  </si>
  <si>
    <t>Kuderski</t>
  </si>
  <si>
    <t>Kamil</t>
  </si>
  <si>
    <t>Derkowska</t>
  </si>
  <si>
    <t>Dagmara</t>
  </si>
  <si>
    <t>Przedszkole Katolickie</t>
  </si>
  <si>
    <t>Przedszkole Im. Kubusia Puchatka</t>
  </si>
  <si>
    <t>Tuszyńska</t>
  </si>
  <si>
    <t>Rosińska</t>
  </si>
  <si>
    <t>Pola</t>
  </si>
  <si>
    <t>Wkb Meta Lubliniec</t>
  </si>
  <si>
    <t>Kacper</t>
  </si>
  <si>
    <t>Szkoła Podstawowa Im. 74 Gpp</t>
  </si>
  <si>
    <t>Pietruszka</t>
  </si>
  <si>
    <t>Zuzanna</t>
  </si>
  <si>
    <t>Szkoła Podstawowa W Lubecku</t>
  </si>
  <si>
    <t>Mączka</t>
  </si>
  <si>
    <t>Emilia</t>
  </si>
  <si>
    <t>Szkoła Lubecko</t>
  </si>
  <si>
    <t>Chmurak</t>
  </si>
  <si>
    <t>Kochcice</t>
  </si>
  <si>
    <t>Kula</t>
  </si>
  <si>
    <t>Wręczycki</t>
  </si>
  <si>
    <t>Cezary</t>
  </si>
  <si>
    <t>Sp 3 Lubliniec</t>
  </si>
  <si>
    <t>Sieraków</t>
  </si>
  <si>
    <t>Śląski</t>
  </si>
  <si>
    <t>Sp Edyty Stein Lubliniec</t>
  </si>
  <si>
    <t>Kania</t>
  </si>
  <si>
    <t>Karbowiak</t>
  </si>
  <si>
    <t>Grela</t>
  </si>
  <si>
    <t>Nikola</t>
  </si>
  <si>
    <t>Fortuna</t>
  </si>
  <si>
    <t>Eryk</t>
  </si>
  <si>
    <t>Osp Gwoździany</t>
  </si>
  <si>
    <t>Łukasz</t>
  </si>
  <si>
    <t>Tuszyński</t>
  </si>
  <si>
    <t>Czptychy.Pl</t>
  </si>
  <si>
    <t>Galiczak</t>
  </si>
  <si>
    <t>Ochman</t>
  </si>
  <si>
    <t>Bernard</t>
  </si>
  <si>
    <t>Mechanik Kochcice</t>
  </si>
  <si>
    <t>RAZEM ZAWODNIKÓW</t>
  </si>
  <si>
    <t>KOBIET</t>
  </si>
  <si>
    <t>MĘŻCZYZN</t>
  </si>
  <si>
    <t>DZIEWCZYNKI</t>
  </si>
  <si>
    <t>CHŁOPCY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</si>
</sst>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YYYY\-MM\-DD"/>
    <numFmt numFmtId="166" formatCode="0"/>
    <numFmt numFmtId="167" formatCode="[$-415]YYYY\-MM\-DD"/>
    <numFmt numFmtId="168" formatCode="HH:MM:SS"/>
    <numFmt numFmtId="169" formatCode="General"/>
    <numFmt numFmtId="170" formatCode="@"/>
    <numFmt numFmtId="171" formatCode="YYYY\-MM\-DD\ HH:MM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Protection="0">
      <alignment/>
    </xf>
    <xf numFmtId="164" fontId="2" fillId="3" borderId="0" applyNumberFormat="0" applyBorder="0" applyProtection="0">
      <alignment/>
    </xf>
    <xf numFmtId="164" fontId="3" fillId="4" borderId="0" applyNumberFormat="0" applyBorder="0" applyProtection="0">
      <alignment/>
    </xf>
    <xf numFmtId="164" fontId="3" fillId="0" borderId="0" applyNumberFormat="0" applyFill="0" applyBorder="0" applyProtection="0">
      <alignment/>
    </xf>
    <xf numFmtId="164" fontId="4" fillId="5" borderId="0" applyNumberFormat="0" applyBorder="0" applyProtection="0">
      <alignment/>
    </xf>
    <xf numFmtId="164" fontId="5" fillId="6" borderId="0" applyNumberFormat="0" applyBorder="0" applyProtection="0">
      <alignment/>
    </xf>
    <xf numFmtId="164" fontId="6" fillId="0" borderId="0" applyNumberFormat="0" applyFill="0" applyBorder="0" applyProtection="0">
      <alignment/>
    </xf>
    <xf numFmtId="164" fontId="7" fillId="7" borderId="0" applyNumberFormat="0" applyBorder="0" applyProtection="0">
      <alignment/>
    </xf>
    <xf numFmtId="164" fontId="8" fillId="0" borderId="0" applyNumberFormat="0" applyFill="0" applyBorder="0" applyProtection="0">
      <alignment/>
    </xf>
    <xf numFmtId="164" fontId="9" fillId="0" borderId="0" applyNumberFormat="0" applyFill="0" applyBorder="0" applyProtection="0">
      <alignment/>
    </xf>
    <xf numFmtId="164" fontId="10" fillId="0" borderId="0" applyNumberFormat="0" applyFill="0" applyBorder="0" applyProtection="0">
      <alignment/>
    </xf>
    <xf numFmtId="164" fontId="11" fillId="0" borderId="0" applyNumberFormat="0" applyFill="0" applyBorder="0" applyProtection="0">
      <alignment/>
    </xf>
    <xf numFmtId="164" fontId="12" fillId="8" borderId="0" applyNumberFormat="0" applyBorder="0" applyProtection="0">
      <alignment/>
    </xf>
    <xf numFmtId="164" fontId="13" fillId="8" borderId="1" applyNumberFormat="0" applyProtection="0">
      <alignment/>
    </xf>
    <xf numFmtId="164" fontId="0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4" fillId="0" borderId="0" applyNumberFormat="0" applyFill="0" applyBorder="0" applyProtection="0">
      <alignment/>
    </xf>
  </cellStyleXfs>
  <cellXfs count="42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14" fillId="0" borderId="0" xfId="0" applyFont="1" applyAlignment="1">
      <alignment horizontal="center" wrapText="1"/>
    </xf>
    <xf numFmtId="164" fontId="14" fillId="0" borderId="2" xfId="0" applyFont="1" applyBorder="1" applyAlignment="1">
      <alignment horizontal="center" wrapText="1"/>
    </xf>
    <xf numFmtId="166" fontId="0" fillId="0" borderId="2" xfId="0" applyNumberFormat="1" applyBorder="1" applyAlignment="1">
      <alignment horizontal="center"/>
    </xf>
    <xf numFmtId="164" fontId="0" fillId="0" borderId="2" xfId="0" applyFont="1" applyBorder="1" applyAlignment="1">
      <alignment horizontal="center" wrapText="1"/>
    </xf>
    <xf numFmtId="166" fontId="0" fillId="0" borderId="2" xfId="0" applyNumberFormat="1" applyFont="1" applyBorder="1" applyAlignment="1">
      <alignment horizontal="center" wrapText="1"/>
    </xf>
    <xf numFmtId="164" fontId="0" fillId="0" borderId="2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9" borderId="2" xfId="0" applyFont="1" applyFill="1" applyBorder="1" applyAlignment="1">
      <alignment horizontal="center" wrapText="1"/>
    </xf>
    <xf numFmtId="164" fontId="0" fillId="9" borderId="2" xfId="0" applyFont="1" applyFill="1" applyBorder="1" applyAlignment="1">
      <alignment horizontal="center"/>
    </xf>
    <xf numFmtId="166" fontId="0" fillId="9" borderId="2" xfId="0" applyNumberFormat="1" applyFont="1" applyFill="1" applyBorder="1" applyAlignment="1">
      <alignment horizontal="center" wrapText="1"/>
    </xf>
    <xf numFmtId="164" fontId="0" fillId="9" borderId="0" xfId="0" applyFont="1" applyFill="1" applyAlignment="1">
      <alignment horizontal="center"/>
    </xf>
    <xf numFmtId="164" fontId="0" fillId="9" borderId="0" xfId="0" applyFill="1" applyAlignment="1">
      <alignment/>
    </xf>
    <xf numFmtId="164" fontId="0" fillId="9" borderId="0" xfId="0" applyFill="1" applyAlignment="1">
      <alignment horizontal="center"/>
    </xf>
    <xf numFmtId="164" fontId="0" fillId="0" borderId="2" xfId="0" applyFont="1" applyFill="1" applyBorder="1" applyAlignment="1">
      <alignment horizontal="center" wrapText="1"/>
    </xf>
    <xf numFmtId="166" fontId="0" fillId="0" borderId="2" xfId="0" applyNumberFormat="1" applyFont="1" applyFill="1" applyBorder="1" applyAlignment="1">
      <alignment horizontal="center" wrapText="1"/>
    </xf>
    <xf numFmtId="164" fontId="0" fillId="0" borderId="2" xfId="0" applyFont="1" applyFill="1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4" fontId="15" fillId="9" borderId="2" xfId="0" applyFont="1" applyFill="1" applyBorder="1" applyAlignment="1">
      <alignment horizontal="center" wrapText="1"/>
    </xf>
    <xf numFmtId="164" fontId="15" fillId="9" borderId="2" xfId="0" applyFont="1" applyFill="1" applyBorder="1" applyAlignment="1">
      <alignment horizontal="center"/>
    </xf>
    <xf numFmtId="166" fontId="15" fillId="9" borderId="2" xfId="0" applyNumberFormat="1" applyFont="1" applyFill="1" applyBorder="1" applyAlignment="1">
      <alignment horizontal="center" wrapText="1"/>
    </xf>
    <xf numFmtId="164" fontId="15" fillId="9" borderId="0" xfId="0" applyFont="1" applyFill="1" applyAlignment="1">
      <alignment horizontal="center"/>
    </xf>
    <xf numFmtId="164" fontId="15" fillId="9" borderId="0" xfId="0" applyFont="1" applyFill="1" applyAlignment="1">
      <alignment/>
    </xf>
    <xf numFmtId="167" fontId="0" fillId="9" borderId="2" xfId="0" applyNumberFormat="1" applyFill="1" applyBorder="1" applyAlignment="1">
      <alignment horizontal="center"/>
    </xf>
    <xf numFmtId="165" fontId="0" fillId="9" borderId="2" xfId="0" applyNumberFormat="1" applyFill="1" applyBorder="1" applyAlignment="1">
      <alignment horizontal="center"/>
    </xf>
    <xf numFmtId="164" fontId="0" fillId="0" borderId="2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8" fontId="0" fillId="0" borderId="0" xfId="0" applyNumberForma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170" fontId="0" fillId="0" borderId="0" xfId="0" applyNumberFormat="1" applyFont="1" applyAlignment="1">
      <alignment/>
    </xf>
    <xf numFmtId="164" fontId="0" fillId="0" borderId="0" xfId="0" applyNumberFormat="1" applyFill="1" applyAlignment="1" applyProtection="1">
      <alignment horizontal="center"/>
      <protection locked="0"/>
    </xf>
    <xf numFmtId="164" fontId="0" fillId="0" borderId="0" xfId="0" applyFont="1" applyBorder="1" applyAlignment="1">
      <alignment horizontal="center" vertical="center"/>
    </xf>
    <xf numFmtId="171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 horizontal="left" vertical="center"/>
    </xf>
    <xf numFmtId="164" fontId="0" fillId="0" borderId="0" xfId="0" applyBorder="1" applyAlignment="1">
      <alignment horizontal="left" vertical="center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Warning 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mierzymyczas.pl/zapisy/869/iii-rekreacyjny-bieg-o-kwiat-rozanecznika.html?s=naz" TargetMode="External" /><Relationship Id="rId2" Type="http://schemas.openxmlformats.org/officeDocument/2006/relationships/hyperlink" Target="http://www.zmierzymyczas.pl/zapisy/869/iii-rekreacyjny-bieg-o-kwiat-rozanecznika.html?s=im" TargetMode="External" /><Relationship Id="rId3" Type="http://schemas.openxmlformats.org/officeDocument/2006/relationships/hyperlink" Target="http://www.zmierzymyczas.pl/zapisy/869/iii-rekreacyjny-bieg-o-kwiat-rozanecznika.html?s=pl" TargetMode="External" /><Relationship Id="rId4" Type="http://schemas.openxmlformats.org/officeDocument/2006/relationships/hyperlink" Target="http://www.zmierzymyczas.pl/zapisy/869/iii-rekreacyjny-bieg-o-kwiat-rozanecznika.html?s=kr" TargetMode="External" /><Relationship Id="rId5" Type="http://schemas.openxmlformats.org/officeDocument/2006/relationships/hyperlink" Target="http://www.zmierzymyczas.pl/zapisy/869/iii-rekreacyjny-bieg-o-kwiat-rozanecznika.html?s=kt" TargetMode="External" /><Relationship Id="rId6" Type="http://schemas.openxmlformats.org/officeDocument/2006/relationships/hyperlink" Target="http://www.zmierzymyczas.pl/zapisy/869/iii-rekreacyjny-bieg-o-kwiat-rozanecznika.html?s=ru" TargetMode="External" /><Relationship Id="rId7" Type="http://schemas.openxmlformats.org/officeDocument/2006/relationships/hyperlink" Target="http://www.zmierzymyczas.pl/zapisy/869/iii-rekreacyjny-bieg-o-kwiat-rozanecznika.html?s=mi" TargetMode="External" /><Relationship Id="rId8" Type="http://schemas.openxmlformats.org/officeDocument/2006/relationships/hyperlink" Target="http://www.zmierzymyczas.pl/zapisy/869/iii-rekreacyjny-bieg-o-kwiat-rozanecznika.html?s=kl" TargetMode="External" /><Relationship Id="rId9" Type="http://schemas.openxmlformats.org/officeDocument/2006/relationships/hyperlink" Target="http://www.zmierzymyczas.pl/zapisy/869/iii-rekreacyjny-bieg-o-kwiat-rozanecznika.html?s=pt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zmierzymyczas.pl/zapisy/869/iii-rekreacyjny-bieg-o-kwiat-rozanecznika.html?s=naz" TargetMode="External" /><Relationship Id="rId2" Type="http://schemas.openxmlformats.org/officeDocument/2006/relationships/hyperlink" Target="http://www.zmierzymyczas.pl/zapisy/869/iii-rekreacyjny-bieg-o-kwiat-rozanecznika.html?s=im" TargetMode="External" /><Relationship Id="rId3" Type="http://schemas.openxmlformats.org/officeDocument/2006/relationships/hyperlink" Target="http://www.zmierzymyczas.pl/zapisy/869/iii-rekreacyjny-bieg-o-kwiat-rozanecznika.html?s=pl" TargetMode="External" /><Relationship Id="rId4" Type="http://schemas.openxmlformats.org/officeDocument/2006/relationships/hyperlink" Target="http://www.zmierzymyczas.pl/zapisy/869/iii-rekreacyjny-bieg-o-kwiat-rozanecznika.html?s=kr" TargetMode="External" /><Relationship Id="rId5" Type="http://schemas.openxmlformats.org/officeDocument/2006/relationships/hyperlink" Target="http://www.zmierzymyczas.pl/zapisy/869/iii-rekreacyjny-bieg-o-kwiat-rozanecznika.html?s=kt" TargetMode="External" /><Relationship Id="rId6" Type="http://schemas.openxmlformats.org/officeDocument/2006/relationships/hyperlink" Target="http://www.zmierzymyczas.pl/zapisy/869/iii-rekreacyjny-bieg-o-kwiat-rozanecznika.html?s=ru" TargetMode="External" /><Relationship Id="rId7" Type="http://schemas.openxmlformats.org/officeDocument/2006/relationships/hyperlink" Target="http://www.zmierzymyczas.pl/zapisy/869/iii-rekreacyjny-bieg-o-kwiat-rozanecznika.html?s=mi" TargetMode="External" /><Relationship Id="rId8" Type="http://schemas.openxmlformats.org/officeDocument/2006/relationships/hyperlink" Target="http://www.zmierzymyczas.pl/zapisy/869/iii-rekreacyjny-bieg-o-kwiat-rozanecznika.html?s=kl" TargetMode="External" /><Relationship Id="rId9" Type="http://schemas.openxmlformats.org/officeDocument/2006/relationships/hyperlink" Target="http://www.zmierzymyczas.pl/zapisy/869/iii-rekreacyjny-bieg-o-kwiat-rozanecznika.html?s=p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workbookViewId="0" topLeftCell="A30">
      <selection activeCell="D56" sqref="D56"/>
    </sheetView>
  </sheetViews>
  <sheetFormatPr defaultColWidth="8.00390625" defaultRowHeight="15"/>
  <cols>
    <col min="1" max="1" width="5.28125" style="1" customWidth="1"/>
    <col min="2" max="2" width="15.57421875" style="1" customWidth="1"/>
    <col min="3" max="3" width="18.140625" style="1" customWidth="1"/>
    <col min="4" max="4" width="5.8515625" style="1" customWidth="1"/>
    <col min="5" max="5" width="6.8515625" style="1" customWidth="1"/>
    <col min="6" max="6" width="11.00390625" style="2" customWidth="1"/>
    <col min="7" max="7" width="10.7109375" style="1" customWidth="1"/>
    <col min="8" max="8" width="18.7109375" style="1" customWidth="1"/>
    <col min="9" max="9" width="30.8515625" style="1" customWidth="1"/>
    <col min="10" max="10" width="5.7109375" style="3" customWidth="1"/>
    <col min="11" max="11" width="7.00390625" style="1" customWidth="1"/>
    <col min="12" max="12" width="14.421875" style="1" customWidth="1"/>
    <col min="13" max="13" width="14.421875" style="0" customWidth="1"/>
    <col min="14" max="16384" width="8.7109375" style="1" customWidth="1"/>
  </cols>
  <sheetData>
    <row r="1" spans="1:12" ht="13.5">
      <c r="A1" s="4"/>
      <c r="B1" s="4"/>
      <c r="C1" s="4"/>
      <c r="D1" s="4"/>
      <c r="E1" s="4"/>
      <c r="F1" s="4"/>
      <c r="G1" s="4"/>
      <c r="H1" s="4"/>
      <c r="I1" s="4"/>
      <c r="J1" s="3">
        <v>2019</v>
      </c>
      <c r="K1" s="4"/>
      <c r="L1" s="4"/>
    </row>
    <row r="2" spans="1:12" ht="13.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/>
      <c r="K2" s="5" t="s">
        <v>9</v>
      </c>
      <c r="L2" s="4"/>
    </row>
    <row r="3" spans="1:12" ht="13.5">
      <c r="A3" s="7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7">
        <v>2004</v>
      </c>
      <c r="H3" s="7" t="s">
        <v>15</v>
      </c>
      <c r="I3" s="7" t="s">
        <v>16</v>
      </c>
      <c r="J3" s="8">
        <f aca="true" t="shared" si="0" ref="J3:J102">$J$1-G3</f>
        <v>15</v>
      </c>
      <c r="K3" s="9"/>
      <c r="L3" s="10"/>
    </row>
    <row r="4" spans="1:13" s="16" customFormat="1" ht="13.5">
      <c r="A4" s="11">
        <v>2</v>
      </c>
      <c r="B4" s="11" t="s">
        <v>10</v>
      </c>
      <c r="C4" s="11" t="s">
        <v>17</v>
      </c>
      <c r="D4" s="11" t="s">
        <v>18</v>
      </c>
      <c r="E4" s="11" t="s">
        <v>13</v>
      </c>
      <c r="F4" s="11" t="s">
        <v>19</v>
      </c>
      <c r="G4" s="11">
        <v>2014</v>
      </c>
      <c r="H4" s="11" t="s">
        <v>15</v>
      </c>
      <c r="I4" s="12"/>
      <c r="J4" s="13">
        <f t="shared" si="0"/>
        <v>5</v>
      </c>
      <c r="K4" s="12"/>
      <c r="L4" s="14"/>
      <c r="M4" s="15"/>
    </row>
    <row r="5" spans="1:12" ht="13.5">
      <c r="A5" s="7">
        <v>3</v>
      </c>
      <c r="B5" s="7" t="s">
        <v>20</v>
      </c>
      <c r="C5" s="7" t="s">
        <v>21</v>
      </c>
      <c r="D5" s="7" t="s">
        <v>18</v>
      </c>
      <c r="E5" s="7" t="s">
        <v>13</v>
      </c>
      <c r="F5" s="7" t="s">
        <v>22</v>
      </c>
      <c r="G5" s="7">
        <v>1971</v>
      </c>
      <c r="H5" s="7" t="s">
        <v>23</v>
      </c>
      <c r="I5" s="7" t="s">
        <v>24</v>
      </c>
      <c r="J5" s="8">
        <f t="shared" si="0"/>
        <v>48</v>
      </c>
      <c r="K5" s="9"/>
      <c r="L5" s="10"/>
    </row>
    <row r="6" spans="1:12" ht="13.5">
      <c r="A6" s="7">
        <v>4</v>
      </c>
      <c r="B6" s="7" t="s">
        <v>25</v>
      </c>
      <c r="C6" s="7" t="s">
        <v>26</v>
      </c>
      <c r="D6" s="7" t="s">
        <v>12</v>
      </c>
      <c r="E6" s="7" t="s">
        <v>13</v>
      </c>
      <c r="F6" s="7" t="s">
        <v>22</v>
      </c>
      <c r="G6" s="7">
        <v>1977</v>
      </c>
      <c r="H6" s="7" t="s">
        <v>27</v>
      </c>
      <c r="I6" s="7" t="s">
        <v>16</v>
      </c>
      <c r="J6" s="8">
        <f t="shared" si="0"/>
        <v>42</v>
      </c>
      <c r="K6" s="9"/>
      <c r="L6" s="10"/>
    </row>
    <row r="7" spans="1:12" ht="13.5">
      <c r="A7" s="7">
        <v>5</v>
      </c>
      <c r="B7" s="7" t="s">
        <v>25</v>
      </c>
      <c r="C7" s="7" t="s">
        <v>28</v>
      </c>
      <c r="D7" s="7" t="s">
        <v>18</v>
      </c>
      <c r="E7" s="7" t="s">
        <v>13</v>
      </c>
      <c r="F7" s="7" t="s">
        <v>22</v>
      </c>
      <c r="G7" s="7">
        <v>1976</v>
      </c>
      <c r="H7" s="7" t="s">
        <v>27</v>
      </c>
      <c r="I7" s="7" t="s">
        <v>16</v>
      </c>
      <c r="J7" s="8">
        <f t="shared" si="0"/>
        <v>43</v>
      </c>
      <c r="K7" s="9"/>
      <c r="L7" s="10"/>
    </row>
    <row r="8" spans="1:13" s="16" customFormat="1" ht="13.5">
      <c r="A8" s="11">
        <v>6</v>
      </c>
      <c r="B8" s="11" t="s">
        <v>29</v>
      </c>
      <c r="C8" s="11" t="s">
        <v>30</v>
      </c>
      <c r="D8" s="11" t="s">
        <v>12</v>
      </c>
      <c r="E8" s="11" t="s">
        <v>13</v>
      </c>
      <c r="F8" s="11" t="s">
        <v>19</v>
      </c>
      <c r="G8" s="11">
        <v>2009</v>
      </c>
      <c r="H8" s="11" t="s">
        <v>31</v>
      </c>
      <c r="I8" s="11" t="s">
        <v>32</v>
      </c>
      <c r="J8" s="13">
        <f t="shared" si="0"/>
        <v>10</v>
      </c>
      <c r="K8" s="12" t="s">
        <v>33</v>
      </c>
      <c r="L8" s="14"/>
      <c r="M8" s="15"/>
    </row>
    <row r="9" spans="1:13" s="16" customFormat="1" ht="13.5">
      <c r="A9" s="11">
        <v>7</v>
      </c>
      <c r="B9" s="11" t="s">
        <v>29</v>
      </c>
      <c r="C9" s="11" t="s">
        <v>34</v>
      </c>
      <c r="D9" s="11" t="s">
        <v>18</v>
      </c>
      <c r="E9" s="11" t="s">
        <v>13</v>
      </c>
      <c r="F9" s="11" t="s">
        <v>19</v>
      </c>
      <c r="G9" s="11">
        <v>2014</v>
      </c>
      <c r="H9" s="11" t="s">
        <v>31</v>
      </c>
      <c r="I9" s="11" t="s">
        <v>35</v>
      </c>
      <c r="J9" s="13">
        <f t="shared" si="0"/>
        <v>5</v>
      </c>
      <c r="K9" s="12" t="s">
        <v>33</v>
      </c>
      <c r="L9" s="14"/>
      <c r="M9" s="15"/>
    </row>
    <row r="10" spans="1:12" ht="13.5">
      <c r="A10" s="7">
        <v>8</v>
      </c>
      <c r="B10" s="7" t="s">
        <v>36</v>
      </c>
      <c r="C10" s="7" t="s">
        <v>37</v>
      </c>
      <c r="D10" s="7" t="s">
        <v>18</v>
      </c>
      <c r="E10" s="7" t="s">
        <v>13</v>
      </c>
      <c r="F10" s="7" t="s">
        <v>22</v>
      </c>
      <c r="G10" s="7">
        <v>1967</v>
      </c>
      <c r="H10" s="7" t="s">
        <v>31</v>
      </c>
      <c r="I10" s="7" t="s">
        <v>38</v>
      </c>
      <c r="J10" s="8">
        <f t="shared" si="0"/>
        <v>52</v>
      </c>
      <c r="K10" s="9"/>
      <c r="L10" s="10"/>
    </row>
    <row r="11" spans="1:12" ht="13.5">
      <c r="A11" s="7">
        <v>9</v>
      </c>
      <c r="B11" s="7" t="s">
        <v>39</v>
      </c>
      <c r="C11" s="7" t="s">
        <v>40</v>
      </c>
      <c r="D11" s="7" t="s">
        <v>12</v>
      </c>
      <c r="E11" s="7" t="s">
        <v>13</v>
      </c>
      <c r="F11" s="7" t="s">
        <v>22</v>
      </c>
      <c r="G11" s="7">
        <v>1979</v>
      </c>
      <c r="H11" s="7" t="s">
        <v>41</v>
      </c>
      <c r="I11" s="9"/>
      <c r="J11" s="8">
        <f t="shared" si="0"/>
        <v>40</v>
      </c>
      <c r="K11" s="9"/>
      <c r="L11" s="10"/>
    </row>
    <row r="12" spans="1:12" ht="13.5">
      <c r="A12" s="7">
        <v>10</v>
      </c>
      <c r="B12" s="7" t="s">
        <v>42</v>
      </c>
      <c r="C12" s="7" t="s">
        <v>43</v>
      </c>
      <c r="D12" s="7" t="s">
        <v>12</v>
      </c>
      <c r="E12" s="7" t="s">
        <v>13</v>
      </c>
      <c r="F12" s="7" t="s">
        <v>22</v>
      </c>
      <c r="G12" s="7">
        <v>1966</v>
      </c>
      <c r="H12" s="7" t="s">
        <v>44</v>
      </c>
      <c r="I12" s="7" t="s">
        <v>16</v>
      </c>
      <c r="J12" s="8">
        <f t="shared" si="0"/>
        <v>53</v>
      </c>
      <c r="K12" s="9"/>
      <c r="L12" s="10"/>
    </row>
    <row r="13" spans="1:12" ht="13.5">
      <c r="A13" s="7">
        <v>11</v>
      </c>
      <c r="B13" s="7" t="s">
        <v>45</v>
      </c>
      <c r="C13" s="7" t="s">
        <v>46</v>
      </c>
      <c r="D13" s="7" t="s">
        <v>18</v>
      </c>
      <c r="E13" s="7" t="s">
        <v>13</v>
      </c>
      <c r="F13" s="7" t="s">
        <v>22</v>
      </c>
      <c r="G13" s="7">
        <v>1960</v>
      </c>
      <c r="H13" s="7" t="s">
        <v>27</v>
      </c>
      <c r="I13" s="7" t="s">
        <v>16</v>
      </c>
      <c r="J13" s="8">
        <f t="shared" si="0"/>
        <v>59</v>
      </c>
      <c r="K13" s="9"/>
      <c r="L13" s="10"/>
    </row>
    <row r="14" spans="1:12" ht="13.5">
      <c r="A14" s="7">
        <v>12</v>
      </c>
      <c r="B14" s="7" t="s">
        <v>47</v>
      </c>
      <c r="C14" s="7" t="s">
        <v>48</v>
      </c>
      <c r="D14" s="7" t="s">
        <v>12</v>
      </c>
      <c r="E14" s="7" t="s">
        <v>13</v>
      </c>
      <c r="F14" s="7" t="s">
        <v>19</v>
      </c>
      <c r="G14" s="7">
        <v>2010</v>
      </c>
      <c r="H14" s="7" t="s">
        <v>49</v>
      </c>
      <c r="I14" s="9"/>
      <c r="J14" s="8">
        <f t="shared" si="0"/>
        <v>9</v>
      </c>
      <c r="K14" s="9"/>
      <c r="L14" s="10"/>
    </row>
    <row r="15" spans="1:12" ht="13.5">
      <c r="A15" s="7">
        <v>13</v>
      </c>
      <c r="B15" s="7" t="s">
        <v>50</v>
      </c>
      <c r="C15" s="7" t="s">
        <v>51</v>
      </c>
      <c r="D15" s="7" t="s">
        <v>18</v>
      </c>
      <c r="E15" s="7" t="s">
        <v>13</v>
      </c>
      <c r="F15" s="7" t="s">
        <v>19</v>
      </c>
      <c r="G15" s="7">
        <v>2014</v>
      </c>
      <c r="H15" s="7" t="s">
        <v>49</v>
      </c>
      <c r="I15" s="9"/>
      <c r="J15" s="8">
        <f t="shared" si="0"/>
        <v>5</v>
      </c>
      <c r="K15" s="9"/>
      <c r="L15" s="10"/>
    </row>
    <row r="16" spans="1:12" ht="13.5">
      <c r="A16" s="7">
        <v>14</v>
      </c>
      <c r="B16" s="7" t="s">
        <v>52</v>
      </c>
      <c r="C16" s="7" t="s">
        <v>53</v>
      </c>
      <c r="D16" s="7" t="s">
        <v>18</v>
      </c>
      <c r="E16" s="7" t="s">
        <v>13</v>
      </c>
      <c r="F16" s="7" t="s">
        <v>22</v>
      </c>
      <c r="G16" s="7">
        <v>1981</v>
      </c>
      <c r="H16" s="7" t="s">
        <v>27</v>
      </c>
      <c r="I16" s="7" t="s">
        <v>54</v>
      </c>
      <c r="J16" s="8">
        <f t="shared" si="0"/>
        <v>38</v>
      </c>
      <c r="K16" s="9"/>
      <c r="L16" s="10"/>
    </row>
    <row r="17" spans="1:12" ht="13.5">
      <c r="A17" s="7">
        <v>15</v>
      </c>
      <c r="B17" s="7" t="s">
        <v>55</v>
      </c>
      <c r="C17" s="7" t="s">
        <v>20</v>
      </c>
      <c r="D17" s="7" t="s">
        <v>18</v>
      </c>
      <c r="E17" s="7" t="s">
        <v>13</v>
      </c>
      <c r="F17" s="7" t="s">
        <v>14</v>
      </c>
      <c r="G17" s="7">
        <v>2005</v>
      </c>
      <c r="H17" s="7" t="s">
        <v>27</v>
      </c>
      <c r="I17" s="7" t="s">
        <v>56</v>
      </c>
      <c r="J17" s="8">
        <f t="shared" si="0"/>
        <v>14</v>
      </c>
      <c r="K17" s="9"/>
      <c r="L17" s="10"/>
    </row>
    <row r="18" spans="1:12" ht="13.5">
      <c r="A18" s="7">
        <v>16</v>
      </c>
      <c r="B18" s="7" t="s">
        <v>57</v>
      </c>
      <c r="C18" s="7" t="s">
        <v>58</v>
      </c>
      <c r="D18" s="7" t="s">
        <v>18</v>
      </c>
      <c r="E18" s="7" t="s">
        <v>13</v>
      </c>
      <c r="F18" s="7" t="s">
        <v>14</v>
      </c>
      <c r="G18" s="7">
        <v>2007</v>
      </c>
      <c r="H18" s="7" t="s">
        <v>27</v>
      </c>
      <c r="I18" s="7" t="s">
        <v>16</v>
      </c>
      <c r="J18" s="8">
        <f t="shared" si="0"/>
        <v>12</v>
      </c>
      <c r="K18" s="9"/>
      <c r="L18" s="10"/>
    </row>
    <row r="19" spans="1:13" s="16" customFormat="1" ht="13.5">
      <c r="A19" s="11">
        <v>17</v>
      </c>
      <c r="B19" s="11" t="s">
        <v>59</v>
      </c>
      <c r="C19" s="11" t="s">
        <v>60</v>
      </c>
      <c r="D19" s="11" t="s">
        <v>12</v>
      </c>
      <c r="E19" s="11" t="s">
        <v>13</v>
      </c>
      <c r="F19" s="11" t="s">
        <v>19</v>
      </c>
      <c r="G19" s="11">
        <v>2012</v>
      </c>
      <c r="H19" s="11" t="s">
        <v>49</v>
      </c>
      <c r="I19" s="12"/>
      <c r="J19" s="13">
        <f t="shared" si="0"/>
        <v>7</v>
      </c>
      <c r="K19" s="12"/>
      <c r="L19" s="14"/>
      <c r="M19" s="15"/>
    </row>
    <row r="20" spans="1:13" s="16" customFormat="1" ht="13.5">
      <c r="A20" s="11">
        <v>18</v>
      </c>
      <c r="B20" s="11" t="s">
        <v>59</v>
      </c>
      <c r="C20" s="11" t="s">
        <v>61</v>
      </c>
      <c r="D20" s="11" t="s">
        <v>18</v>
      </c>
      <c r="E20" s="11" t="s">
        <v>13</v>
      </c>
      <c r="F20" s="11" t="s">
        <v>19</v>
      </c>
      <c r="G20" s="11">
        <v>2015</v>
      </c>
      <c r="H20" s="11" t="s">
        <v>49</v>
      </c>
      <c r="I20" s="12"/>
      <c r="J20" s="13">
        <f t="shared" si="0"/>
        <v>4</v>
      </c>
      <c r="K20" s="12"/>
      <c r="L20" s="14"/>
      <c r="M20" s="15"/>
    </row>
    <row r="21" spans="1:12" ht="13.5">
      <c r="A21" s="7">
        <v>19</v>
      </c>
      <c r="B21" s="7" t="s">
        <v>62</v>
      </c>
      <c r="C21" s="7" t="s">
        <v>63</v>
      </c>
      <c r="D21" s="7" t="s">
        <v>18</v>
      </c>
      <c r="E21" s="7" t="s">
        <v>13</v>
      </c>
      <c r="F21" s="7" t="s">
        <v>22</v>
      </c>
      <c r="G21" s="7">
        <v>1979</v>
      </c>
      <c r="H21" s="7" t="s">
        <v>64</v>
      </c>
      <c r="I21" s="7" t="s">
        <v>65</v>
      </c>
      <c r="J21" s="8">
        <f t="shared" si="0"/>
        <v>40</v>
      </c>
      <c r="K21" s="9"/>
      <c r="L21" s="10"/>
    </row>
    <row r="22" spans="1:12" ht="13.5">
      <c r="A22" s="7">
        <v>20</v>
      </c>
      <c r="B22" s="7" t="s">
        <v>66</v>
      </c>
      <c r="C22" s="7" t="s">
        <v>67</v>
      </c>
      <c r="D22" s="7" t="s">
        <v>18</v>
      </c>
      <c r="E22" s="7" t="s">
        <v>13</v>
      </c>
      <c r="F22" s="7" t="s">
        <v>22</v>
      </c>
      <c r="G22" s="7">
        <v>1981</v>
      </c>
      <c r="H22" s="7" t="s">
        <v>27</v>
      </c>
      <c r="I22" s="7" t="s">
        <v>68</v>
      </c>
      <c r="J22" s="8">
        <f t="shared" si="0"/>
        <v>38</v>
      </c>
      <c r="K22" s="9"/>
      <c r="L22" s="10"/>
    </row>
    <row r="23" spans="1:12" ht="13.5">
      <c r="A23" s="7">
        <v>21</v>
      </c>
      <c r="B23" s="7" t="s">
        <v>69</v>
      </c>
      <c r="C23" s="7" t="s">
        <v>63</v>
      </c>
      <c r="D23" s="7" t="s">
        <v>18</v>
      </c>
      <c r="E23" s="7" t="s">
        <v>13</v>
      </c>
      <c r="F23" s="7" t="s">
        <v>22</v>
      </c>
      <c r="G23" s="7">
        <v>1972</v>
      </c>
      <c r="H23" s="7" t="s">
        <v>70</v>
      </c>
      <c r="I23" s="7" t="s">
        <v>70</v>
      </c>
      <c r="J23" s="8">
        <f t="shared" si="0"/>
        <v>47</v>
      </c>
      <c r="K23" s="9"/>
      <c r="L23" s="10"/>
    </row>
    <row r="24" spans="1:13" s="16" customFormat="1" ht="13.5">
      <c r="A24" s="11">
        <v>22</v>
      </c>
      <c r="B24" s="11" t="s">
        <v>71</v>
      </c>
      <c r="C24" s="11" t="s">
        <v>72</v>
      </c>
      <c r="D24" s="11" t="s">
        <v>18</v>
      </c>
      <c r="E24" s="11" t="s">
        <v>13</v>
      </c>
      <c r="F24" s="11" t="s">
        <v>19</v>
      </c>
      <c r="G24" s="11">
        <v>2012</v>
      </c>
      <c r="H24" s="11" t="s">
        <v>49</v>
      </c>
      <c r="I24" s="12"/>
      <c r="J24" s="13">
        <f t="shared" si="0"/>
        <v>7</v>
      </c>
      <c r="K24" s="12"/>
      <c r="L24" s="14"/>
      <c r="M24" s="15"/>
    </row>
    <row r="25" spans="1:13" s="16" customFormat="1" ht="13.5">
      <c r="A25" s="11">
        <v>23</v>
      </c>
      <c r="B25" s="11" t="s">
        <v>73</v>
      </c>
      <c r="C25" s="11" t="s">
        <v>17</v>
      </c>
      <c r="D25" s="11" t="s">
        <v>18</v>
      </c>
      <c r="E25" s="11" t="s">
        <v>13</v>
      </c>
      <c r="F25" s="11" t="s">
        <v>22</v>
      </c>
      <c r="G25" s="11">
        <v>1983</v>
      </c>
      <c r="H25" s="11" t="s">
        <v>74</v>
      </c>
      <c r="I25" s="12"/>
      <c r="J25" s="13">
        <f t="shared" si="0"/>
        <v>36</v>
      </c>
      <c r="K25" s="12"/>
      <c r="L25" s="14"/>
      <c r="M25" s="15"/>
    </row>
    <row r="26" spans="1:13" s="16" customFormat="1" ht="13.5">
      <c r="A26" s="11">
        <v>24</v>
      </c>
      <c r="B26" s="11" t="s">
        <v>73</v>
      </c>
      <c r="C26" s="11" t="s">
        <v>75</v>
      </c>
      <c r="D26" s="11" t="s">
        <v>12</v>
      </c>
      <c r="E26" s="11" t="s">
        <v>13</v>
      </c>
      <c r="F26" s="11" t="s">
        <v>22</v>
      </c>
      <c r="G26" s="11">
        <v>1982</v>
      </c>
      <c r="H26" s="11" t="s">
        <v>74</v>
      </c>
      <c r="I26" s="12"/>
      <c r="J26" s="13">
        <f t="shared" si="0"/>
        <v>37</v>
      </c>
      <c r="K26" s="12"/>
      <c r="L26" s="14"/>
      <c r="M26" s="15"/>
    </row>
    <row r="27" spans="1:13" s="16" customFormat="1" ht="13.5">
      <c r="A27" s="11">
        <v>25</v>
      </c>
      <c r="B27" s="11" t="s">
        <v>73</v>
      </c>
      <c r="C27" s="11" t="s">
        <v>76</v>
      </c>
      <c r="D27" s="11" t="s">
        <v>12</v>
      </c>
      <c r="E27" s="11" t="s">
        <v>13</v>
      </c>
      <c r="F27" s="11" t="s">
        <v>19</v>
      </c>
      <c r="G27" s="11">
        <v>2011</v>
      </c>
      <c r="H27" s="11" t="s">
        <v>74</v>
      </c>
      <c r="I27" s="12"/>
      <c r="J27" s="13">
        <f t="shared" si="0"/>
        <v>8</v>
      </c>
      <c r="K27" s="12"/>
      <c r="L27" s="14"/>
      <c r="M27" s="15"/>
    </row>
    <row r="28" spans="1:13" s="16" customFormat="1" ht="13.5">
      <c r="A28" s="11">
        <v>26</v>
      </c>
      <c r="B28" s="11" t="s">
        <v>77</v>
      </c>
      <c r="C28" s="11" t="s">
        <v>17</v>
      </c>
      <c r="D28" s="11" t="s">
        <v>18</v>
      </c>
      <c r="E28" s="11" t="s">
        <v>13</v>
      </c>
      <c r="F28" s="11" t="s">
        <v>22</v>
      </c>
      <c r="G28" s="11">
        <v>1983</v>
      </c>
      <c r="H28" s="11" t="s">
        <v>74</v>
      </c>
      <c r="I28" s="12"/>
      <c r="J28" s="13">
        <f t="shared" si="0"/>
        <v>36</v>
      </c>
      <c r="K28" s="12"/>
      <c r="L28" s="14"/>
      <c r="M28" s="15"/>
    </row>
    <row r="29" spans="1:13" s="16" customFormat="1" ht="13.5">
      <c r="A29" s="11">
        <v>27</v>
      </c>
      <c r="B29" s="11" t="s">
        <v>77</v>
      </c>
      <c r="C29" s="11" t="s">
        <v>78</v>
      </c>
      <c r="D29" s="11" t="s">
        <v>12</v>
      </c>
      <c r="E29" s="11" t="s">
        <v>13</v>
      </c>
      <c r="F29" s="11" t="s">
        <v>22</v>
      </c>
      <c r="G29" s="11">
        <v>1985</v>
      </c>
      <c r="H29" s="11" t="s">
        <v>74</v>
      </c>
      <c r="I29" s="12"/>
      <c r="J29" s="13">
        <f t="shared" si="0"/>
        <v>34</v>
      </c>
      <c r="K29" s="12"/>
      <c r="L29" s="14"/>
      <c r="M29" s="15"/>
    </row>
    <row r="30" spans="1:13" s="16" customFormat="1" ht="13.5">
      <c r="A30" s="11">
        <v>28</v>
      </c>
      <c r="B30" s="11" t="s">
        <v>77</v>
      </c>
      <c r="C30" s="11" t="s">
        <v>79</v>
      </c>
      <c r="D30" s="11" t="s">
        <v>12</v>
      </c>
      <c r="E30" s="11" t="s">
        <v>13</v>
      </c>
      <c r="F30" s="11" t="s">
        <v>19</v>
      </c>
      <c r="G30" s="11">
        <v>2010</v>
      </c>
      <c r="H30" s="11" t="s">
        <v>74</v>
      </c>
      <c r="I30" s="12"/>
      <c r="J30" s="13">
        <f t="shared" si="0"/>
        <v>9</v>
      </c>
      <c r="K30" s="12"/>
      <c r="L30" s="14"/>
      <c r="M30" s="15"/>
    </row>
    <row r="31" spans="1:12" ht="13.5">
      <c r="A31" s="7">
        <v>29</v>
      </c>
      <c r="B31" s="7" t="s">
        <v>80</v>
      </c>
      <c r="C31" s="7" t="s">
        <v>81</v>
      </c>
      <c r="D31" s="7" t="s">
        <v>18</v>
      </c>
      <c r="E31" s="7" t="s">
        <v>13</v>
      </c>
      <c r="F31" s="7" t="s">
        <v>22</v>
      </c>
      <c r="G31" s="7">
        <v>1980</v>
      </c>
      <c r="H31" s="7" t="s">
        <v>27</v>
      </c>
      <c r="I31" s="7" t="s">
        <v>82</v>
      </c>
      <c r="J31" s="8">
        <f t="shared" si="0"/>
        <v>39</v>
      </c>
      <c r="K31" s="9"/>
      <c r="L31" s="10"/>
    </row>
    <row r="32" spans="1:13" s="16" customFormat="1" ht="13.5">
      <c r="A32" s="11">
        <v>30</v>
      </c>
      <c r="B32" s="11" t="s">
        <v>83</v>
      </c>
      <c r="C32" s="11" t="s">
        <v>11</v>
      </c>
      <c r="D32" s="11" t="s">
        <v>12</v>
      </c>
      <c r="E32" s="11" t="s">
        <v>13</v>
      </c>
      <c r="F32" s="11" t="s">
        <v>14</v>
      </c>
      <c r="G32" s="11">
        <v>2006</v>
      </c>
      <c r="H32" s="11" t="s">
        <v>27</v>
      </c>
      <c r="I32" s="11" t="s">
        <v>84</v>
      </c>
      <c r="J32" s="13">
        <f t="shared" si="0"/>
        <v>13</v>
      </c>
      <c r="K32" s="12"/>
      <c r="L32" s="14"/>
      <c r="M32" s="15"/>
    </row>
    <row r="33" spans="1:13" s="22" customFormat="1" ht="13.5">
      <c r="A33" s="17">
        <v>31</v>
      </c>
      <c r="B33" s="17" t="s">
        <v>83</v>
      </c>
      <c r="C33" s="17" t="s">
        <v>85</v>
      </c>
      <c r="D33" s="17" t="s">
        <v>18</v>
      </c>
      <c r="E33" s="17" t="s">
        <v>13</v>
      </c>
      <c r="F33" s="17" t="s">
        <v>14</v>
      </c>
      <c r="G33" s="17">
        <v>2007</v>
      </c>
      <c r="H33" s="17" t="s">
        <v>27</v>
      </c>
      <c r="I33" s="17" t="s">
        <v>86</v>
      </c>
      <c r="J33" s="18">
        <f t="shared" si="0"/>
        <v>12</v>
      </c>
      <c r="K33" s="19"/>
      <c r="L33" s="20"/>
      <c r="M33" s="21"/>
    </row>
    <row r="34" spans="1:13" s="16" customFormat="1" ht="13.5">
      <c r="A34" s="11">
        <v>32</v>
      </c>
      <c r="B34" s="11" t="s">
        <v>87</v>
      </c>
      <c r="C34" s="11" t="s">
        <v>88</v>
      </c>
      <c r="D34" s="11" t="s">
        <v>18</v>
      </c>
      <c r="E34" s="11" t="s">
        <v>13</v>
      </c>
      <c r="F34" s="11" t="s">
        <v>22</v>
      </c>
      <c r="G34" s="11">
        <v>1977</v>
      </c>
      <c r="H34" s="11" t="s">
        <v>89</v>
      </c>
      <c r="I34" s="12"/>
      <c r="J34" s="13">
        <f t="shared" si="0"/>
        <v>42</v>
      </c>
      <c r="K34" s="12" t="s">
        <v>33</v>
      </c>
      <c r="L34" s="14"/>
      <c r="M34" s="15"/>
    </row>
    <row r="35" spans="1:12" ht="13.5">
      <c r="A35" s="7">
        <v>33</v>
      </c>
      <c r="B35" s="7" t="s">
        <v>90</v>
      </c>
      <c r="C35" s="7" t="s">
        <v>28</v>
      </c>
      <c r="D35" s="7" t="s">
        <v>18</v>
      </c>
      <c r="E35" s="7" t="s">
        <v>13</v>
      </c>
      <c r="F35" s="7" t="s">
        <v>19</v>
      </c>
      <c r="G35" s="7">
        <v>2012</v>
      </c>
      <c r="H35" s="7" t="s">
        <v>91</v>
      </c>
      <c r="I35" s="9"/>
      <c r="J35" s="8">
        <f t="shared" si="0"/>
        <v>7</v>
      </c>
      <c r="K35" s="9"/>
      <c r="L35" s="10"/>
    </row>
    <row r="36" spans="1:13" s="16" customFormat="1" ht="13.5">
      <c r="A36" s="11">
        <v>34</v>
      </c>
      <c r="B36" s="11" t="s">
        <v>20</v>
      </c>
      <c r="C36" s="11" t="s">
        <v>55</v>
      </c>
      <c r="D36" s="11" t="s">
        <v>18</v>
      </c>
      <c r="E36" s="11" t="s">
        <v>13</v>
      </c>
      <c r="F36" s="11" t="s">
        <v>14</v>
      </c>
      <c r="G36" s="11">
        <v>2005</v>
      </c>
      <c r="H36" s="11" t="s">
        <v>27</v>
      </c>
      <c r="I36" s="11" t="s">
        <v>56</v>
      </c>
      <c r="J36" s="13">
        <f t="shared" si="0"/>
        <v>14</v>
      </c>
      <c r="K36" s="12"/>
      <c r="L36" s="14"/>
      <c r="M36" s="15"/>
    </row>
    <row r="37" spans="1:12" ht="13.5">
      <c r="A37" s="7">
        <v>35</v>
      </c>
      <c r="B37" s="7" t="s">
        <v>92</v>
      </c>
      <c r="C37" s="7" t="s">
        <v>93</v>
      </c>
      <c r="D37" s="7" t="s">
        <v>18</v>
      </c>
      <c r="E37" s="7" t="s">
        <v>13</v>
      </c>
      <c r="F37" s="7" t="s">
        <v>22</v>
      </c>
      <c r="G37" s="7">
        <v>1971</v>
      </c>
      <c r="H37" s="7" t="s">
        <v>94</v>
      </c>
      <c r="I37" s="7" t="s">
        <v>95</v>
      </c>
      <c r="J37" s="8">
        <f t="shared" si="0"/>
        <v>48</v>
      </c>
      <c r="K37" s="9"/>
      <c r="L37" s="10"/>
    </row>
    <row r="38" spans="1:12" ht="13.5">
      <c r="A38" s="7">
        <v>36</v>
      </c>
      <c r="B38" s="7" t="s">
        <v>96</v>
      </c>
      <c r="C38" s="7" t="s">
        <v>97</v>
      </c>
      <c r="D38" s="7" t="s">
        <v>12</v>
      </c>
      <c r="E38" s="7" t="s">
        <v>13</v>
      </c>
      <c r="F38" s="7" t="s">
        <v>19</v>
      </c>
      <c r="G38" s="7">
        <v>2012</v>
      </c>
      <c r="H38" s="7" t="s">
        <v>27</v>
      </c>
      <c r="I38" s="7" t="s">
        <v>98</v>
      </c>
      <c r="J38" s="8">
        <f t="shared" si="0"/>
        <v>7</v>
      </c>
      <c r="K38" s="9"/>
      <c r="L38" s="10"/>
    </row>
    <row r="39" spans="1:12" ht="13.5">
      <c r="A39" s="7">
        <v>37</v>
      </c>
      <c r="B39" s="7" t="s">
        <v>99</v>
      </c>
      <c r="C39" s="7" t="s">
        <v>100</v>
      </c>
      <c r="D39" s="7" t="s">
        <v>12</v>
      </c>
      <c r="E39" s="7" t="s">
        <v>13</v>
      </c>
      <c r="F39" s="7" t="s">
        <v>19</v>
      </c>
      <c r="G39" s="7">
        <v>2012</v>
      </c>
      <c r="H39" s="7" t="s">
        <v>27</v>
      </c>
      <c r="I39" s="7" t="s">
        <v>98</v>
      </c>
      <c r="J39" s="8">
        <f t="shared" si="0"/>
        <v>7</v>
      </c>
      <c r="K39" s="9"/>
      <c r="L39" s="10"/>
    </row>
    <row r="40" spans="1:13" s="16" customFormat="1" ht="13.5">
      <c r="A40" s="11">
        <v>38</v>
      </c>
      <c r="B40" s="11" t="s">
        <v>101</v>
      </c>
      <c r="C40" s="11" t="s">
        <v>102</v>
      </c>
      <c r="D40" s="11" t="s">
        <v>12</v>
      </c>
      <c r="E40" s="11" t="s">
        <v>13</v>
      </c>
      <c r="F40" s="11" t="s">
        <v>14</v>
      </c>
      <c r="G40" s="11">
        <v>2006</v>
      </c>
      <c r="H40" s="11" t="s">
        <v>103</v>
      </c>
      <c r="I40" s="12"/>
      <c r="J40" s="13">
        <f t="shared" si="0"/>
        <v>13</v>
      </c>
      <c r="K40" s="12"/>
      <c r="L40" s="14"/>
      <c r="M40" s="15"/>
    </row>
    <row r="41" spans="1:13" s="16" customFormat="1" ht="13.5">
      <c r="A41" s="11">
        <v>39</v>
      </c>
      <c r="B41" s="11" t="s">
        <v>104</v>
      </c>
      <c r="C41" s="11" t="s">
        <v>11</v>
      </c>
      <c r="D41" s="11" t="s">
        <v>12</v>
      </c>
      <c r="E41" s="11" t="s">
        <v>13</v>
      </c>
      <c r="F41" s="11" t="s">
        <v>19</v>
      </c>
      <c r="G41" s="11">
        <v>2011</v>
      </c>
      <c r="H41" s="11" t="s">
        <v>49</v>
      </c>
      <c r="I41" s="12"/>
      <c r="J41" s="13">
        <f t="shared" si="0"/>
        <v>8</v>
      </c>
      <c r="K41" s="12" t="s">
        <v>33</v>
      </c>
      <c r="L41" s="14"/>
      <c r="M41" s="15"/>
    </row>
    <row r="42" spans="1:13" s="16" customFormat="1" ht="13.5">
      <c r="A42" s="11">
        <v>40</v>
      </c>
      <c r="B42" s="11" t="s">
        <v>104</v>
      </c>
      <c r="C42" s="11" t="s">
        <v>53</v>
      </c>
      <c r="D42" s="11" t="s">
        <v>18</v>
      </c>
      <c r="E42" s="11" t="s">
        <v>13</v>
      </c>
      <c r="F42" s="11" t="s">
        <v>19</v>
      </c>
      <c r="G42" s="11">
        <v>2013</v>
      </c>
      <c r="H42" s="11" t="s">
        <v>49</v>
      </c>
      <c r="I42" s="12"/>
      <c r="J42" s="13">
        <f t="shared" si="0"/>
        <v>6</v>
      </c>
      <c r="K42" s="12" t="s">
        <v>33</v>
      </c>
      <c r="L42" s="14"/>
      <c r="M42" s="15"/>
    </row>
    <row r="43" spans="1:13" s="16" customFormat="1" ht="13.5">
      <c r="A43" s="11">
        <v>41</v>
      </c>
      <c r="B43" s="11" t="s">
        <v>105</v>
      </c>
      <c r="C43" s="11" t="s">
        <v>106</v>
      </c>
      <c r="D43" s="11" t="s">
        <v>12</v>
      </c>
      <c r="E43" s="11" t="s">
        <v>13</v>
      </c>
      <c r="F43" s="11" t="s">
        <v>19</v>
      </c>
      <c r="G43" s="11">
        <v>2010</v>
      </c>
      <c r="H43" s="11" t="s">
        <v>27</v>
      </c>
      <c r="I43" s="11" t="s">
        <v>16</v>
      </c>
      <c r="J43" s="13">
        <f t="shared" si="0"/>
        <v>9</v>
      </c>
      <c r="K43" s="12"/>
      <c r="L43" s="14"/>
      <c r="M43" s="15"/>
    </row>
    <row r="44" spans="1:13" s="16" customFormat="1" ht="13.5">
      <c r="A44" s="11">
        <v>42</v>
      </c>
      <c r="B44" s="11" t="s">
        <v>107</v>
      </c>
      <c r="C44" s="11" t="s">
        <v>17</v>
      </c>
      <c r="D44" s="11" t="s">
        <v>18</v>
      </c>
      <c r="E44" s="11" t="s">
        <v>13</v>
      </c>
      <c r="F44" s="11" t="s">
        <v>22</v>
      </c>
      <c r="G44" s="11">
        <v>1965</v>
      </c>
      <c r="H44" s="11" t="s">
        <v>27</v>
      </c>
      <c r="I44" s="11" t="s">
        <v>16</v>
      </c>
      <c r="J44" s="13">
        <f t="shared" si="0"/>
        <v>54</v>
      </c>
      <c r="K44" s="12"/>
      <c r="L44" s="14"/>
      <c r="M44" s="15"/>
    </row>
    <row r="45" spans="1:13" s="16" customFormat="1" ht="13.5">
      <c r="A45" s="11">
        <v>43</v>
      </c>
      <c r="B45" s="11" t="s">
        <v>108</v>
      </c>
      <c r="C45" s="11" t="s">
        <v>28</v>
      </c>
      <c r="D45" s="11" t="s">
        <v>18</v>
      </c>
      <c r="E45" s="11" t="s">
        <v>13</v>
      </c>
      <c r="F45" s="11" t="s">
        <v>22</v>
      </c>
      <c r="G45" s="11">
        <v>1977</v>
      </c>
      <c r="H45" s="11" t="s">
        <v>109</v>
      </c>
      <c r="I45" s="11" t="s">
        <v>110</v>
      </c>
      <c r="J45" s="13">
        <f t="shared" si="0"/>
        <v>42</v>
      </c>
      <c r="K45" s="12"/>
      <c r="L45" s="14"/>
      <c r="M45" s="15"/>
    </row>
    <row r="46" spans="1:13" s="16" customFormat="1" ht="13.5">
      <c r="A46" s="11">
        <v>44</v>
      </c>
      <c r="B46" s="11" t="s">
        <v>111</v>
      </c>
      <c r="C46" s="11" t="s">
        <v>28</v>
      </c>
      <c r="D46" s="11" t="s">
        <v>18</v>
      </c>
      <c r="E46" s="11" t="s">
        <v>13</v>
      </c>
      <c r="F46" s="11" t="s">
        <v>19</v>
      </c>
      <c r="G46" s="11">
        <v>2011</v>
      </c>
      <c r="H46" s="11" t="s">
        <v>112</v>
      </c>
      <c r="I46" s="11" t="s">
        <v>112</v>
      </c>
      <c r="J46" s="13">
        <f t="shared" si="0"/>
        <v>8</v>
      </c>
      <c r="K46" s="12"/>
      <c r="L46" s="14"/>
      <c r="M46" s="15"/>
    </row>
    <row r="47" spans="1:13" s="16" customFormat="1" ht="13.5">
      <c r="A47" s="11">
        <v>45</v>
      </c>
      <c r="B47" s="11" t="s">
        <v>113</v>
      </c>
      <c r="C47" s="11" t="s">
        <v>114</v>
      </c>
      <c r="D47" s="11" t="s">
        <v>18</v>
      </c>
      <c r="E47" s="11" t="s">
        <v>13</v>
      </c>
      <c r="F47" s="11" t="s">
        <v>22</v>
      </c>
      <c r="G47" s="11">
        <v>2018</v>
      </c>
      <c r="H47" s="11" t="s">
        <v>27</v>
      </c>
      <c r="I47" s="11" t="s">
        <v>16</v>
      </c>
      <c r="J47" s="13">
        <f t="shared" si="0"/>
        <v>1</v>
      </c>
      <c r="K47" s="12"/>
      <c r="L47" s="14"/>
      <c r="M47" s="15"/>
    </row>
    <row r="48" spans="1:12" ht="13.5">
      <c r="A48" s="7">
        <v>46</v>
      </c>
      <c r="B48" s="7" t="s">
        <v>115</v>
      </c>
      <c r="C48" s="7" t="s">
        <v>93</v>
      </c>
      <c r="D48" s="7" t="s">
        <v>18</v>
      </c>
      <c r="E48" s="7" t="s">
        <v>13</v>
      </c>
      <c r="F48" s="7" t="s">
        <v>22</v>
      </c>
      <c r="G48" s="7">
        <v>1984</v>
      </c>
      <c r="H48" s="7" t="s">
        <v>27</v>
      </c>
      <c r="I48" s="7" t="s">
        <v>16</v>
      </c>
      <c r="J48" s="8">
        <f t="shared" si="0"/>
        <v>35</v>
      </c>
      <c r="K48" s="9"/>
      <c r="L48" s="10"/>
    </row>
    <row r="49" spans="1:12" ht="13.5">
      <c r="A49" s="7">
        <v>47</v>
      </c>
      <c r="B49" s="7" t="s">
        <v>90</v>
      </c>
      <c r="C49" s="7" t="s">
        <v>116</v>
      </c>
      <c r="D49" s="7" t="s">
        <v>18</v>
      </c>
      <c r="E49" s="7" t="s">
        <v>13</v>
      </c>
      <c r="F49" s="7" t="s">
        <v>19</v>
      </c>
      <c r="G49" s="7">
        <v>2012</v>
      </c>
      <c r="H49" s="7" t="s">
        <v>91</v>
      </c>
      <c r="I49" s="9"/>
      <c r="J49" s="8">
        <f t="shared" si="0"/>
        <v>7</v>
      </c>
      <c r="K49" s="9"/>
      <c r="L49" s="10"/>
    </row>
    <row r="50" spans="1:13" s="16" customFormat="1" ht="13.5">
      <c r="A50" s="11">
        <v>48</v>
      </c>
      <c r="B50" s="11" t="s">
        <v>117</v>
      </c>
      <c r="C50" s="11" t="s">
        <v>118</v>
      </c>
      <c r="D50" s="11" t="s">
        <v>12</v>
      </c>
      <c r="E50" s="11" t="s">
        <v>13</v>
      </c>
      <c r="F50" s="11" t="s">
        <v>22</v>
      </c>
      <c r="G50" s="11">
        <v>1971</v>
      </c>
      <c r="H50" s="11" t="s">
        <v>119</v>
      </c>
      <c r="I50" s="11" t="s">
        <v>16</v>
      </c>
      <c r="J50" s="13">
        <f t="shared" si="0"/>
        <v>48</v>
      </c>
      <c r="K50" s="12"/>
      <c r="L50" s="14"/>
      <c r="M50" s="15"/>
    </row>
    <row r="51" spans="1:13" s="26" customFormat="1" ht="13.5">
      <c r="A51" s="23">
        <v>49</v>
      </c>
      <c r="B51" s="23" t="s">
        <v>120</v>
      </c>
      <c r="C51" s="23" t="s">
        <v>121</v>
      </c>
      <c r="D51" s="23" t="s">
        <v>12</v>
      </c>
      <c r="E51" s="23" t="s">
        <v>13</v>
      </c>
      <c r="F51" s="23" t="s">
        <v>19</v>
      </c>
      <c r="G51" s="23">
        <v>2011</v>
      </c>
      <c r="H51" s="23" t="s">
        <v>27</v>
      </c>
      <c r="I51" s="24"/>
      <c r="J51" s="25">
        <f t="shared" si="0"/>
        <v>8</v>
      </c>
      <c r="K51" s="24"/>
      <c r="M51" s="27"/>
    </row>
    <row r="52" spans="1:13" s="26" customFormat="1" ht="13.5">
      <c r="A52" s="23">
        <v>50</v>
      </c>
      <c r="B52" s="23" t="s">
        <v>120</v>
      </c>
      <c r="C52" s="23" t="s">
        <v>122</v>
      </c>
      <c r="D52" s="23" t="s">
        <v>18</v>
      </c>
      <c r="E52" s="23" t="s">
        <v>13</v>
      </c>
      <c r="F52" s="23" t="s">
        <v>14</v>
      </c>
      <c r="G52" s="23">
        <v>2008</v>
      </c>
      <c r="H52" s="23" t="s">
        <v>27</v>
      </c>
      <c r="I52" s="24"/>
      <c r="J52" s="25">
        <f t="shared" si="0"/>
        <v>11</v>
      </c>
      <c r="K52" s="24"/>
      <c r="M52" s="27"/>
    </row>
    <row r="53" spans="1:13" s="16" customFormat="1" ht="13.5">
      <c r="A53" s="11">
        <v>51</v>
      </c>
      <c r="B53" s="12" t="s">
        <v>123</v>
      </c>
      <c r="C53" s="12" t="s">
        <v>124</v>
      </c>
      <c r="D53" s="12" t="s">
        <v>12</v>
      </c>
      <c r="E53" s="12" t="s">
        <v>13</v>
      </c>
      <c r="F53" s="28"/>
      <c r="G53" s="12">
        <v>2012</v>
      </c>
      <c r="H53" s="12" t="s">
        <v>94</v>
      </c>
      <c r="I53" s="12"/>
      <c r="J53" s="13">
        <f t="shared" si="0"/>
        <v>7</v>
      </c>
      <c r="K53" s="12" t="s">
        <v>33</v>
      </c>
      <c r="M53" s="15"/>
    </row>
    <row r="54" spans="1:13" s="16" customFormat="1" ht="13.5">
      <c r="A54" s="11">
        <v>52</v>
      </c>
      <c r="B54" s="12" t="s">
        <v>125</v>
      </c>
      <c r="C54" s="12" t="s">
        <v>37</v>
      </c>
      <c r="D54" s="12" t="s">
        <v>18</v>
      </c>
      <c r="E54" s="12"/>
      <c r="F54" s="29"/>
      <c r="G54" s="12">
        <v>1980</v>
      </c>
      <c r="H54" s="12" t="s">
        <v>94</v>
      </c>
      <c r="I54" s="12"/>
      <c r="J54" s="13">
        <f t="shared" si="0"/>
        <v>39</v>
      </c>
      <c r="K54" s="12" t="s">
        <v>33</v>
      </c>
      <c r="M54" s="15"/>
    </row>
    <row r="55" spans="1:13" s="16" customFormat="1" ht="13.5">
      <c r="A55" s="11">
        <v>53</v>
      </c>
      <c r="B55" s="12" t="s">
        <v>126</v>
      </c>
      <c r="C55" s="12" t="s">
        <v>127</v>
      </c>
      <c r="D55" s="12"/>
      <c r="E55" s="12"/>
      <c r="F55" s="29"/>
      <c r="G55" s="12">
        <v>2012</v>
      </c>
      <c r="H55" s="12" t="s">
        <v>70</v>
      </c>
      <c r="I55" s="12" t="s">
        <v>128</v>
      </c>
      <c r="J55" s="13">
        <f t="shared" si="0"/>
        <v>7</v>
      </c>
      <c r="K55" s="12" t="s">
        <v>33</v>
      </c>
      <c r="M55" s="15"/>
    </row>
    <row r="56" spans="1:13" s="16" customFormat="1" ht="13.5">
      <c r="A56" s="11">
        <v>54</v>
      </c>
      <c r="B56" s="12" t="s">
        <v>129</v>
      </c>
      <c r="C56" s="12" t="s">
        <v>130</v>
      </c>
      <c r="D56" s="12" t="s">
        <v>12</v>
      </c>
      <c r="E56" s="12"/>
      <c r="F56" s="29"/>
      <c r="G56" s="12">
        <v>2017</v>
      </c>
      <c r="H56" s="12" t="s">
        <v>27</v>
      </c>
      <c r="I56" s="12" t="s">
        <v>16</v>
      </c>
      <c r="J56" s="13">
        <f t="shared" si="0"/>
        <v>2</v>
      </c>
      <c r="K56" s="12"/>
      <c r="M56" s="15"/>
    </row>
    <row r="57" spans="1:13" s="16" customFormat="1" ht="13.5">
      <c r="A57" s="11">
        <v>55</v>
      </c>
      <c r="B57" s="12" t="s">
        <v>131</v>
      </c>
      <c r="C57" s="12" t="s">
        <v>132</v>
      </c>
      <c r="D57" s="12" t="s">
        <v>18</v>
      </c>
      <c r="E57" s="12"/>
      <c r="F57" s="29"/>
      <c r="G57" s="12">
        <v>1983</v>
      </c>
      <c r="H57" s="12" t="s">
        <v>27</v>
      </c>
      <c r="I57" s="12" t="s">
        <v>16</v>
      </c>
      <c r="J57" s="13">
        <f t="shared" si="0"/>
        <v>36</v>
      </c>
      <c r="K57" s="12"/>
      <c r="M57" s="15"/>
    </row>
    <row r="58" spans="1:13" s="16" customFormat="1" ht="13.5">
      <c r="A58" s="11">
        <v>56</v>
      </c>
      <c r="B58" s="12" t="s">
        <v>133</v>
      </c>
      <c r="C58" s="12" t="s">
        <v>134</v>
      </c>
      <c r="D58" s="12" t="s">
        <v>12</v>
      </c>
      <c r="E58" s="12"/>
      <c r="F58" s="29"/>
      <c r="G58" s="12">
        <v>2011</v>
      </c>
      <c r="H58" s="12" t="s">
        <v>70</v>
      </c>
      <c r="I58" s="12" t="s">
        <v>135</v>
      </c>
      <c r="J58" s="13">
        <f t="shared" si="0"/>
        <v>8</v>
      </c>
      <c r="K58" s="12" t="s">
        <v>33</v>
      </c>
      <c r="M58" s="15"/>
    </row>
    <row r="59" spans="1:13" s="16" customFormat="1" ht="13.5">
      <c r="A59" s="11">
        <v>57</v>
      </c>
      <c r="B59" s="12" t="s">
        <v>136</v>
      </c>
      <c r="C59" s="12" t="s">
        <v>137</v>
      </c>
      <c r="D59" s="12" t="s">
        <v>12</v>
      </c>
      <c r="E59" s="12"/>
      <c r="F59" s="29"/>
      <c r="G59" s="12">
        <v>2013</v>
      </c>
      <c r="H59" s="12" t="s">
        <v>27</v>
      </c>
      <c r="I59" s="12" t="s">
        <v>138</v>
      </c>
      <c r="J59" s="13">
        <f t="shared" si="0"/>
        <v>6</v>
      </c>
      <c r="K59" s="12" t="s">
        <v>33</v>
      </c>
      <c r="M59" s="15"/>
    </row>
    <row r="60" spans="1:13" s="16" customFormat="1" ht="13.5">
      <c r="A60" s="11">
        <v>58</v>
      </c>
      <c r="B60" s="12" t="s">
        <v>139</v>
      </c>
      <c r="C60" s="12" t="s">
        <v>140</v>
      </c>
      <c r="D60" s="12" t="s">
        <v>18</v>
      </c>
      <c r="E60" s="12"/>
      <c r="F60" s="29"/>
      <c r="G60" s="12">
        <v>2009</v>
      </c>
      <c r="H60" s="12" t="s">
        <v>27</v>
      </c>
      <c r="I60" s="12" t="s">
        <v>16</v>
      </c>
      <c r="J60" s="13">
        <f t="shared" si="0"/>
        <v>10</v>
      </c>
      <c r="K60" s="12" t="s">
        <v>33</v>
      </c>
      <c r="M60" s="15"/>
    </row>
    <row r="61" spans="1:13" s="16" customFormat="1" ht="13.5">
      <c r="A61" s="11">
        <v>59</v>
      </c>
      <c r="B61" s="12" t="s">
        <v>141</v>
      </c>
      <c r="C61" s="12" t="s">
        <v>142</v>
      </c>
      <c r="D61" s="12" t="s">
        <v>18</v>
      </c>
      <c r="E61" s="12"/>
      <c r="F61" s="29"/>
      <c r="G61" s="12">
        <v>2008</v>
      </c>
      <c r="H61" s="12" t="s">
        <v>70</v>
      </c>
      <c r="I61" s="12"/>
      <c r="J61" s="13">
        <f t="shared" si="0"/>
        <v>11</v>
      </c>
      <c r="K61" s="12" t="s">
        <v>33</v>
      </c>
      <c r="M61" s="15"/>
    </row>
    <row r="62" spans="1:13" s="16" customFormat="1" ht="13.5">
      <c r="A62" s="11">
        <v>60</v>
      </c>
      <c r="B62" s="12" t="s">
        <v>141</v>
      </c>
      <c r="C62" s="12" t="s">
        <v>134</v>
      </c>
      <c r="D62" s="12" t="s">
        <v>12</v>
      </c>
      <c r="E62" s="12"/>
      <c r="F62" s="29"/>
      <c r="G62" s="12">
        <v>2006</v>
      </c>
      <c r="H62" s="12" t="s">
        <v>70</v>
      </c>
      <c r="I62" s="12"/>
      <c r="J62" s="13">
        <f t="shared" si="0"/>
        <v>13</v>
      </c>
      <c r="K62" s="12" t="s">
        <v>33</v>
      </c>
      <c r="M62" s="15"/>
    </row>
    <row r="63" spans="1:13" s="16" customFormat="1" ht="13.5">
      <c r="A63" s="11">
        <v>61</v>
      </c>
      <c r="B63" s="12" t="s">
        <v>141</v>
      </c>
      <c r="C63" s="12" t="s">
        <v>37</v>
      </c>
      <c r="D63" s="12" t="s">
        <v>18</v>
      </c>
      <c r="E63" s="12"/>
      <c r="F63" s="29"/>
      <c r="G63" s="12">
        <v>1985</v>
      </c>
      <c r="H63" s="12" t="s">
        <v>70</v>
      </c>
      <c r="I63" s="12"/>
      <c r="J63" s="13">
        <f t="shared" si="0"/>
        <v>34</v>
      </c>
      <c r="K63" s="12" t="s">
        <v>33</v>
      </c>
      <c r="M63" s="15"/>
    </row>
    <row r="64" spans="1:13" s="16" customFormat="1" ht="13.5">
      <c r="A64" s="11">
        <v>62</v>
      </c>
      <c r="B64" s="12" t="s">
        <v>143</v>
      </c>
      <c r="C64" s="12" t="s">
        <v>144</v>
      </c>
      <c r="D64" s="12" t="s">
        <v>18</v>
      </c>
      <c r="E64" s="12"/>
      <c r="F64" s="29"/>
      <c r="G64" s="12">
        <v>2012</v>
      </c>
      <c r="H64" s="12" t="s">
        <v>49</v>
      </c>
      <c r="I64" s="12"/>
      <c r="J64" s="13">
        <f t="shared" si="0"/>
        <v>7</v>
      </c>
      <c r="K64" s="12"/>
      <c r="M64" s="15"/>
    </row>
    <row r="65" spans="1:13" s="16" customFormat="1" ht="13.5">
      <c r="A65" s="11">
        <v>63</v>
      </c>
      <c r="B65" s="12" t="s">
        <v>145</v>
      </c>
      <c r="C65" s="12" t="s">
        <v>146</v>
      </c>
      <c r="D65" s="12" t="s">
        <v>18</v>
      </c>
      <c r="E65" s="12"/>
      <c r="F65" s="29"/>
      <c r="G65" s="12">
        <v>2004</v>
      </c>
      <c r="H65" s="12" t="s">
        <v>147</v>
      </c>
      <c r="I65" s="12"/>
      <c r="J65" s="13">
        <f t="shared" si="0"/>
        <v>15</v>
      </c>
      <c r="K65" s="12"/>
      <c r="M65" s="15"/>
    </row>
    <row r="66" spans="1:13" s="16" customFormat="1" ht="13.5">
      <c r="A66" s="11">
        <v>64</v>
      </c>
      <c r="B66" s="12" t="s">
        <v>148</v>
      </c>
      <c r="C66" s="12" t="s">
        <v>144</v>
      </c>
      <c r="D66" s="12" t="s">
        <v>18</v>
      </c>
      <c r="E66" s="12"/>
      <c r="F66" s="29"/>
      <c r="G66" s="12">
        <v>2004</v>
      </c>
      <c r="H66" s="12" t="s">
        <v>147</v>
      </c>
      <c r="I66" s="12"/>
      <c r="J66" s="13">
        <f t="shared" si="0"/>
        <v>15</v>
      </c>
      <c r="K66" s="12"/>
      <c r="M66" s="15"/>
    </row>
    <row r="67" spans="1:13" s="16" customFormat="1" ht="13.5">
      <c r="A67" s="11">
        <v>65</v>
      </c>
      <c r="B67" s="12" t="s">
        <v>149</v>
      </c>
      <c r="C67" s="12" t="s">
        <v>150</v>
      </c>
      <c r="D67" s="12" t="s">
        <v>18</v>
      </c>
      <c r="E67" s="12"/>
      <c r="F67" s="29"/>
      <c r="G67" s="12">
        <v>2004</v>
      </c>
      <c r="H67" s="12" t="s">
        <v>147</v>
      </c>
      <c r="I67" s="12"/>
      <c r="J67" s="13">
        <f t="shared" si="0"/>
        <v>15</v>
      </c>
      <c r="K67" s="12"/>
      <c r="M67" s="15"/>
    </row>
    <row r="68" spans="1:13" s="16" customFormat="1" ht="13.5">
      <c r="A68" s="11">
        <v>66</v>
      </c>
      <c r="B68" s="12" t="s">
        <v>151</v>
      </c>
      <c r="C68" s="12" t="s">
        <v>152</v>
      </c>
      <c r="D68" s="12" t="s">
        <v>12</v>
      </c>
      <c r="E68" s="12"/>
      <c r="F68" s="29"/>
      <c r="G68" s="12">
        <v>2004</v>
      </c>
      <c r="H68" s="12" t="s">
        <v>153</v>
      </c>
      <c r="I68" s="12"/>
      <c r="J68" s="13">
        <f t="shared" si="0"/>
        <v>15</v>
      </c>
      <c r="K68" s="12"/>
      <c r="M68" s="15"/>
    </row>
    <row r="69" spans="1:13" s="16" customFormat="1" ht="13.5">
      <c r="A69" s="11">
        <v>67</v>
      </c>
      <c r="B69" s="12" t="s">
        <v>154</v>
      </c>
      <c r="C69" s="12" t="s">
        <v>155</v>
      </c>
      <c r="D69" s="12" t="s">
        <v>18</v>
      </c>
      <c r="E69" s="12"/>
      <c r="F69" s="29"/>
      <c r="G69" s="12">
        <v>1979</v>
      </c>
      <c r="H69" s="12" t="s">
        <v>153</v>
      </c>
      <c r="I69" s="12"/>
      <c r="J69" s="13">
        <f t="shared" si="0"/>
        <v>40</v>
      </c>
      <c r="K69" s="12"/>
      <c r="M69" s="15"/>
    </row>
    <row r="70" spans="1:11" ht="13.5">
      <c r="A70" s="7">
        <v>68</v>
      </c>
      <c r="B70" s="12" t="s">
        <v>156</v>
      </c>
      <c r="C70" s="12" t="s">
        <v>140</v>
      </c>
      <c r="D70" s="12" t="s">
        <v>18</v>
      </c>
      <c r="E70" s="12"/>
      <c r="F70" s="29"/>
      <c r="G70" s="12">
        <v>2008</v>
      </c>
      <c r="H70" s="12" t="s">
        <v>70</v>
      </c>
      <c r="I70" s="30"/>
      <c r="J70" s="8">
        <f t="shared" si="0"/>
        <v>11</v>
      </c>
      <c r="K70" s="30"/>
    </row>
    <row r="71" spans="1:13" s="16" customFormat="1" ht="13.5">
      <c r="A71" s="11">
        <v>69</v>
      </c>
      <c r="B71" s="12" t="s">
        <v>157</v>
      </c>
      <c r="C71" s="12" t="s">
        <v>158</v>
      </c>
      <c r="D71" s="12" t="s">
        <v>12</v>
      </c>
      <c r="E71" s="12"/>
      <c r="F71" s="29"/>
      <c r="G71" s="12">
        <v>2004</v>
      </c>
      <c r="H71" s="12" t="s">
        <v>147</v>
      </c>
      <c r="I71" s="12"/>
      <c r="J71" s="13">
        <f t="shared" si="0"/>
        <v>15</v>
      </c>
      <c r="K71" s="12"/>
      <c r="M71" s="15"/>
    </row>
    <row r="72" spans="1:11" ht="13.5">
      <c r="A72" s="7">
        <v>70</v>
      </c>
      <c r="B72" s="30" t="s">
        <v>159</v>
      </c>
      <c r="C72" s="30" t="s">
        <v>160</v>
      </c>
      <c r="D72" s="30"/>
      <c r="E72" s="30"/>
      <c r="F72" s="31"/>
      <c r="G72" s="30">
        <v>1980</v>
      </c>
      <c r="H72" s="30" t="s">
        <v>161</v>
      </c>
      <c r="I72" s="30"/>
      <c r="J72" s="8">
        <f t="shared" si="0"/>
        <v>39</v>
      </c>
      <c r="K72" s="30"/>
    </row>
    <row r="73" spans="1:11" ht="13.5">
      <c r="A73" s="7">
        <v>71</v>
      </c>
      <c r="B73" s="30"/>
      <c r="C73" s="30"/>
      <c r="D73" s="30"/>
      <c r="E73" s="30"/>
      <c r="F73" s="31"/>
      <c r="G73" s="30"/>
      <c r="H73" s="30"/>
      <c r="I73" s="30"/>
      <c r="J73" s="8">
        <f t="shared" si="0"/>
        <v>2019</v>
      </c>
      <c r="K73" s="30"/>
    </row>
    <row r="74" spans="1:11" ht="13.5">
      <c r="A74" s="7">
        <v>72</v>
      </c>
      <c r="B74" s="7"/>
      <c r="C74" s="7"/>
      <c r="D74" s="7"/>
      <c r="E74" s="7"/>
      <c r="F74" s="7"/>
      <c r="G74" s="7"/>
      <c r="H74" s="7"/>
      <c r="I74" s="9"/>
      <c r="J74" s="8">
        <f t="shared" si="0"/>
        <v>2019</v>
      </c>
      <c r="K74" s="30"/>
    </row>
    <row r="75" spans="1:11" ht="13.5">
      <c r="A75" s="7">
        <v>73</v>
      </c>
      <c r="B75" s="7"/>
      <c r="C75" s="7"/>
      <c r="D75" s="7"/>
      <c r="E75" s="7"/>
      <c r="F75" s="7"/>
      <c r="G75" s="7"/>
      <c r="H75" s="7"/>
      <c r="I75" s="9"/>
      <c r="J75" s="8">
        <f t="shared" si="0"/>
        <v>2019</v>
      </c>
      <c r="K75" s="9"/>
    </row>
    <row r="76" spans="1:11" ht="13.5">
      <c r="A76" s="7">
        <v>74</v>
      </c>
      <c r="B76" s="30"/>
      <c r="C76" s="30"/>
      <c r="D76" s="30"/>
      <c r="E76" s="30"/>
      <c r="F76" s="31"/>
      <c r="G76" s="30"/>
      <c r="H76" s="30"/>
      <c r="I76" s="30"/>
      <c r="J76" s="8">
        <f t="shared" si="0"/>
        <v>2019</v>
      </c>
      <c r="K76" s="30"/>
    </row>
    <row r="77" spans="1:11" ht="13.5">
      <c r="A77" s="7">
        <v>75</v>
      </c>
      <c r="B77" s="30"/>
      <c r="C77" s="30"/>
      <c r="D77" s="30"/>
      <c r="E77" s="30"/>
      <c r="F77" s="31"/>
      <c r="G77" s="30"/>
      <c r="H77" s="30"/>
      <c r="I77" s="30"/>
      <c r="J77" s="8">
        <f t="shared" si="0"/>
        <v>2019</v>
      </c>
      <c r="K77" s="30"/>
    </row>
    <row r="78" spans="1:11" ht="13.5">
      <c r="A78" s="7">
        <v>76</v>
      </c>
      <c r="B78" s="30"/>
      <c r="C78" s="30"/>
      <c r="D78" s="30"/>
      <c r="E78" s="30"/>
      <c r="F78" s="31"/>
      <c r="G78" s="30"/>
      <c r="H78" s="30"/>
      <c r="I78" s="30"/>
      <c r="J78" s="8">
        <f t="shared" si="0"/>
        <v>2019</v>
      </c>
      <c r="K78" s="30"/>
    </row>
    <row r="79" spans="1:11" ht="13.5">
      <c r="A79" s="7">
        <v>77</v>
      </c>
      <c r="B79" s="30"/>
      <c r="C79" s="30"/>
      <c r="D79" s="30"/>
      <c r="E79" s="30"/>
      <c r="F79" s="31"/>
      <c r="G79" s="30"/>
      <c r="H79" s="30"/>
      <c r="I79" s="30"/>
      <c r="J79" s="8">
        <f t="shared" si="0"/>
        <v>2019</v>
      </c>
      <c r="K79" s="30"/>
    </row>
    <row r="80" spans="1:11" ht="13.5">
      <c r="A80" s="7">
        <v>78</v>
      </c>
      <c r="B80" s="30"/>
      <c r="C80" s="30"/>
      <c r="D80" s="30"/>
      <c r="E80" s="30"/>
      <c r="F80" s="31"/>
      <c r="G80" s="30"/>
      <c r="H80" s="30"/>
      <c r="I80" s="30"/>
      <c r="J80" s="8">
        <f t="shared" si="0"/>
        <v>2019</v>
      </c>
      <c r="K80" s="30"/>
    </row>
    <row r="81" spans="1:11" ht="13.5">
      <c r="A81" s="7">
        <v>79</v>
      </c>
      <c r="B81" s="30"/>
      <c r="C81" s="30"/>
      <c r="D81" s="30"/>
      <c r="E81" s="30"/>
      <c r="F81" s="31"/>
      <c r="G81" s="30"/>
      <c r="H81" s="30"/>
      <c r="I81" s="30"/>
      <c r="J81" s="8">
        <f t="shared" si="0"/>
        <v>2019</v>
      </c>
      <c r="K81" s="30"/>
    </row>
    <row r="82" spans="1:11" ht="13.5">
      <c r="A82" s="7">
        <v>80</v>
      </c>
      <c r="B82" s="30"/>
      <c r="C82" s="30"/>
      <c r="D82" s="30"/>
      <c r="E82" s="30"/>
      <c r="F82" s="31"/>
      <c r="G82" s="30"/>
      <c r="H82" s="30"/>
      <c r="I82" s="30"/>
      <c r="J82" s="8">
        <f t="shared" si="0"/>
        <v>2019</v>
      </c>
      <c r="K82" s="30"/>
    </row>
    <row r="83" spans="1:11" ht="13.5">
      <c r="A83" s="7">
        <v>81</v>
      </c>
      <c r="B83" s="30"/>
      <c r="C83" s="30"/>
      <c r="D83" s="30"/>
      <c r="E83" s="30"/>
      <c r="F83" s="31"/>
      <c r="G83" s="30"/>
      <c r="H83" s="30"/>
      <c r="I83" s="30"/>
      <c r="J83" s="8">
        <f t="shared" si="0"/>
        <v>2019</v>
      </c>
      <c r="K83" s="30"/>
    </row>
    <row r="84" spans="1:11" ht="13.5">
      <c r="A84" s="7">
        <v>82</v>
      </c>
      <c r="B84" s="30"/>
      <c r="C84" s="30"/>
      <c r="D84" s="30"/>
      <c r="E84" s="30"/>
      <c r="F84" s="31"/>
      <c r="G84" s="30"/>
      <c r="H84" s="30"/>
      <c r="I84" s="30"/>
      <c r="J84" s="8">
        <f t="shared" si="0"/>
        <v>2019</v>
      </c>
      <c r="K84" s="30"/>
    </row>
    <row r="85" spans="1:11" ht="13.5">
      <c r="A85" s="7">
        <v>83</v>
      </c>
      <c r="B85" s="30"/>
      <c r="C85" s="30"/>
      <c r="D85" s="30"/>
      <c r="E85" s="30"/>
      <c r="F85" s="31"/>
      <c r="G85" s="30"/>
      <c r="H85" s="30"/>
      <c r="I85" s="30"/>
      <c r="J85" s="8">
        <f t="shared" si="0"/>
        <v>2019</v>
      </c>
      <c r="K85" s="30"/>
    </row>
    <row r="86" spans="1:11" ht="13.5">
      <c r="A86" s="7">
        <v>84</v>
      </c>
      <c r="B86" s="30"/>
      <c r="C86" s="30"/>
      <c r="D86" s="30"/>
      <c r="E86" s="30"/>
      <c r="F86" s="31"/>
      <c r="G86" s="30"/>
      <c r="H86" s="30"/>
      <c r="I86" s="30"/>
      <c r="J86" s="8">
        <f t="shared" si="0"/>
        <v>2019</v>
      </c>
      <c r="K86" s="30"/>
    </row>
    <row r="87" spans="1:11" ht="13.5">
      <c r="A87" s="7">
        <v>85</v>
      </c>
      <c r="B87" s="30"/>
      <c r="C87" s="30"/>
      <c r="D87" s="30"/>
      <c r="E87" s="30"/>
      <c r="F87" s="31"/>
      <c r="G87" s="30"/>
      <c r="H87" s="30"/>
      <c r="I87" s="30"/>
      <c r="J87" s="8">
        <f t="shared" si="0"/>
        <v>2019</v>
      </c>
      <c r="K87" s="30"/>
    </row>
    <row r="88" spans="1:11" ht="13.5">
      <c r="A88" s="7">
        <v>86</v>
      </c>
      <c r="B88" s="30"/>
      <c r="C88" s="30"/>
      <c r="D88" s="30"/>
      <c r="E88" s="30"/>
      <c r="F88" s="31"/>
      <c r="G88" s="30"/>
      <c r="H88" s="30"/>
      <c r="I88" s="30"/>
      <c r="J88" s="8">
        <f t="shared" si="0"/>
        <v>2019</v>
      </c>
      <c r="K88" s="30"/>
    </row>
    <row r="89" spans="1:11" ht="13.5">
      <c r="A89" s="7">
        <v>87</v>
      </c>
      <c r="B89" s="30"/>
      <c r="C89" s="30"/>
      <c r="D89" s="30"/>
      <c r="E89" s="30"/>
      <c r="F89" s="31"/>
      <c r="G89" s="30"/>
      <c r="H89" s="30"/>
      <c r="I89" s="30"/>
      <c r="J89" s="8">
        <f t="shared" si="0"/>
        <v>2019</v>
      </c>
      <c r="K89" s="30"/>
    </row>
    <row r="90" spans="1:11" ht="13.5">
      <c r="A90" s="7">
        <v>88</v>
      </c>
      <c r="B90" s="30"/>
      <c r="C90" s="30"/>
      <c r="D90" s="30"/>
      <c r="E90" s="30"/>
      <c r="F90" s="31"/>
      <c r="G90" s="30"/>
      <c r="H90" s="30"/>
      <c r="I90" s="30"/>
      <c r="J90" s="8">
        <f t="shared" si="0"/>
        <v>2019</v>
      </c>
      <c r="K90" s="30"/>
    </row>
    <row r="91" spans="1:11" ht="13.5">
      <c r="A91" s="7">
        <v>89</v>
      </c>
      <c r="B91" s="30"/>
      <c r="C91" s="30"/>
      <c r="D91" s="30"/>
      <c r="E91" s="30"/>
      <c r="F91" s="31"/>
      <c r="G91" s="30"/>
      <c r="H91" s="30"/>
      <c r="I91" s="30"/>
      <c r="J91" s="8">
        <f t="shared" si="0"/>
        <v>2019</v>
      </c>
      <c r="K91" s="30"/>
    </row>
    <row r="92" spans="1:11" ht="13.5">
      <c r="A92" s="7">
        <v>90</v>
      </c>
      <c r="B92" s="30"/>
      <c r="C92" s="30"/>
      <c r="D92" s="30"/>
      <c r="E92" s="30"/>
      <c r="F92" s="31"/>
      <c r="G92" s="30"/>
      <c r="H92" s="30"/>
      <c r="I92" s="30"/>
      <c r="J92" s="8">
        <f t="shared" si="0"/>
        <v>2019</v>
      </c>
      <c r="K92" s="30"/>
    </row>
    <row r="93" spans="1:11" ht="13.5">
      <c r="A93" s="7">
        <v>91</v>
      </c>
      <c r="B93" s="30"/>
      <c r="C93" s="30"/>
      <c r="D93" s="30"/>
      <c r="E93" s="30"/>
      <c r="F93" s="31"/>
      <c r="G93" s="30"/>
      <c r="H93" s="30"/>
      <c r="I93" s="30"/>
      <c r="J93" s="8">
        <f t="shared" si="0"/>
        <v>2019</v>
      </c>
      <c r="K93" s="30"/>
    </row>
    <row r="94" spans="1:11" ht="13.5">
      <c r="A94" s="7">
        <v>92</v>
      </c>
      <c r="B94" s="30"/>
      <c r="C94" s="30"/>
      <c r="D94" s="30"/>
      <c r="E94" s="30"/>
      <c r="F94" s="31"/>
      <c r="G94" s="30"/>
      <c r="H94" s="30"/>
      <c r="I94" s="30"/>
      <c r="J94" s="8">
        <f t="shared" si="0"/>
        <v>2019</v>
      </c>
      <c r="K94" s="30"/>
    </row>
    <row r="95" spans="1:11" ht="13.5">
      <c r="A95" s="7">
        <v>93</v>
      </c>
      <c r="B95" s="30"/>
      <c r="C95" s="30"/>
      <c r="D95" s="30"/>
      <c r="E95" s="30"/>
      <c r="F95" s="31"/>
      <c r="G95" s="30"/>
      <c r="H95" s="30"/>
      <c r="I95" s="30"/>
      <c r="J95" s="8">
        <f t="shared" si="0"/>
        <v>2019</v>
      </c>
      <c r="K95" s="30"/>
    </row>
    <row r="96" spans="1:11" ht="13.5">
      <c r="A96" s="7">
        <v>94</v>
      </c>
      <c r="B96" s="30"/>
      <c r="C96" s="30"/>
      <c r="D96" s="30"/>
      <c r="E96" s="30"/>
      <c r="F96" s="31"/>
      <c r="G96" s="30"/>
      <c r="H96" s="30"/>
      <c r="I96" s="30"/>
      <c r="J96" s="8">
        <f t="shared" si="0"/>
        <v>2019</v>
      </c>
      <c r="K96" s="30"/>
    </row>
    <row r="97" spans="1:11" ht="13.5">
      <c r="A97" s="7">
        <v>95</v>
      </c>
      <c r="B97" s="30"/>
      <c r="C97" s="30"/>
      <c r="D97" s="30"/>
      <c r="E97" s="30"/>
      <c r="F97" s="31"/>
      <c r="G97" s="30"/>
      <c r="H97" s="30"/>
      <c r="I97" s="30"/>
      <c r="J97" s="8">
        <f t="shared" si="0"/>
        <v>2019</v>
      </c>
      <c r="K97" s="30"/>
    </row>
    <row r="98" spans="1:11" ht="13.5">
      <c r="A98" s="7">
        <v>96</v>
      </c>
      <c r="B98" s="30"/>
      <c r="C98" s="30"/>
      <c r="D98" s="30"/>
      <c r="E98" s="30"/>
      <c r="F98" s="31"/>
      <c r="G98" s="30"/>
      <c r="H98" s="30"/>
      <c r="I98" s="30"/>
      <c r="J98" s="8">
        <f t="shared" si="0"/>
        <v>2019</v>
      </c>
      <c r="K98" s="30"/>
    </row>
    <row r="99" spans="1:11" ht="13.5">
      <c r="A99" s="7">
        <v>97</v>
      </c>
      <c r="B99" s="30"/>
      <c r="C99" s="30"/>
      <c r="D99" s="30"/>
      <c r="E99" s="30"/>
      <c r="F99" s="31"/>
      <c r="G99" s="30"/>
      <c r="H99" s="30"/>
      <c r="I99" s="30"/>
      <c r="J99" s="8">
        <f t="shared" si="0"/>
        <v>2019</v>
      </c>
      <c r="K99" s="30"/>
    </row>
    <row r="100" spans="1:11" ht="13.5">
      <c r="A100" s="7">
        <v>98</v>
      </c>
      <c r="B100" s="30"/>
      <c r="C100" s="30"/>
      <c r="D100" s="30"/>
      <c r="E100" s="30"/>
      <c r="F100" s="31"/>
      <c r="G100" s="30"/>
      <c r="H100" s="30"/>
      <c r="I100" s="30"/>
      <c r="J100" s="8">
        <f t="shared" si="0"/>
        <v>2019</v>
      </c>
      <c r="K100" s="30"/>
    </row>
    <row r="101" spans="1:11" ht="13.5">
      <c r="A101" s="7">
        <v>99</v>
      </c>
      <c r="B101" s="30"/>
      <c r="C101" s="30"/>
      <c r="D101" s="30"/>
      <c r="E101" s="30"/>
      <c r="F101" s="31"/>
      <c r="G101" s="30"/>
      <c r="H101" s="30"/>
      <c r="I101" s="30"/>
      <c r="J101" s="8">
        <f t="shared" si="0"/>
        <v>2019</v>
      </c>
      <c r="K101" s="30"/>
    </row>
    <row r="102" spans="1:11" ht="13.5">
      <c r="A102" s="7">
        <v>100</v>
      </c>
      <c r="B102" s="30" t="s">
        <v>162</v>
      </c>
      <c r="C102" s="30" t="s">
        <v>163</v>
      </c>
      <c r="D102" s="30" t="s">
        <v>18</v>
      </c>
      <c r="E102" s="30"/>
      <c r="F102" s="31"/>
      <c r="G102" s="30">
        <v>1948</v>
      </c>
      <c r="H102" s="30" t="s">
        <v>147</v>
      </c>
      <c r="I102" s="30" t="s">
        <v>164</v>
      </c>
      <c r="J102" s="8">
        <f t="shared" si="0"/>
        <v>71</v>
      </c>
      <c r="K102" s="30"/>
    </row>
    <row r="103" spans="1:11" ht="13.5">
      <c r="A103" s="30"/>
      <c r="B103" s="30"/>
      <c r="C103" s="30"/>
      <c r="D103" s="30"/>
      <c r="E103" s="30"/>
      <c r="F103" s="31"/>
      <c r="G103" s="30"/>
      <c r="H103" s="30"/>
      <c r="I103" s="30"/>
      <c r="J103" s="8"/>
      <c r="K103" s="30"/>
    </row>
    <row r="104" spans="1:11" ht="13.5">
      <c r="A104" s="30"/>
      <c r="B104" s="30"/>
      <c r="C104" s="30"/>
      <c r="D104" s="30"/>
      <c r="E104" s="30"/>
      <c r="F104" s="31"/>
      <c r="G104" s="30"/>
      <c r="H104" s="30"/>
      <c r="I104" s="30"/>
      <c r="J104" s="8"/>
      <c r="K104" s="30"/>
    </row>
    <row r="105" spans="1:11" ht="13.5">
      <c r="A105" s="30"/>
      <c r="B105" s="30"/>
      <c r="C105" s="30"/>
      <c r="D105" s="30"/>
      <c r="E105" s="30"/>
      <c r="F105" s="31"/>
      <c r="G105" s="30"/>
      <c r="H105" s="30"/>
      <c r="I105" s="30"/>
      <c r="J105" s="8"/>
      <c r="K105" s="30"/>
    </row>
    <row r="106" spans="1:11" ht="13.5">
      <c r="A106" s="30"/>
      <c r="B106" s="30"/>
      <c r="C106" s="30"/>
      <c r="D106" s="30"/>
      <c r="E106" s="30"/>
      <c r="F106" s="31"/>
      <c r="G106" s="30"/>
      <c r="H106" s="30"/>
      <c r="I106" s="30"/>
      <c r="J106" s="8"/>
      <c r="K106" s="30"/>
    </row>
    <row r="107" spans="1:11" ht="13.5">
      <c r="A107" s="30"/>
      <c r="B107" s="30"/>
      <c r="C107" s="30"/>
      <c r="D107" s="30"/>
      <c r="E107" s="30"/>
      <c r="F107" s="31"/>
      <c r="G107" s="30"/>
      <c r="H107" s="30"/>
      <c r="I107" s="30"/>
      <c r="J107" s="8"/>
      <c r="K107" s="30"/>
    </row>
    <row r="108" spans="1:11" ht="13.5">
      <c r="A108" s="30"/>
      <c r="B108" s="30"/>
      <c r="C108" s="30"/>
      <c r="D108" s="30"/>
      <c r="E108" s="30"/>
      <c r="F108" s="31"/>
      <c r="G108" s="30"/>
      <c r="H108" s="30"/>
      <c r="I108" s="30"/>
      <c r="J108" s="8"/>
      <c r="K108" s="30"/>
    </row>
    <row r="109" spans="1:11" ht="13.5">
      <c r="A109" s="30"/>
      <c r="B109" s="30"/>
      <c r="C109" s="30"/>
      <c r="D109" s="30"/>
      <c r="E109" s="30"/>
      <c r="F109" s="31"/>
      <c r="G109" s="30"/>
      <c r="H109" s="30"/>
      <c r="I109" s="30"/>
      <c r="J109" s="6"/>
      <c r="K109" s="30"/>
    </row>
    <row r="110" spans="1:11" ht="13.5">
      <c r="A110" s="30"/>
      <c r="B110" s="30"/>
      <c r="C110" s="30"/>
      <c r="D110" s="30"/>
      <c r="E110" s="30"/>
      <c r="F110" s="31"/>
      <c r="G110" s="30"/>
      <c r="H110" s="30"/>
      <c r="I110" s="30"/>
      <c r="J110" s="6"/>
      <c r="K110" s="30"/>
    </row>
    <row r="111" spans="1:11" ht="13.5">
      <c r="A111" s="30"/>
      <c r="B111" s="30"/>
      <c r="C111" s="30"/>
      <c r="D111" s="30"/>
      <c r="E111" s="30"/>
      <c r="F111" s="31"/>
      <c r="G111" s="30"/>
      <c r="H111" s="30"/>
      <c r="I111" s="30"/>
      <c r="J111" s="6"/>
      <c r="K111" s="30"/>
    </row>
    <row r="112" spans="1:11" ht="13.5">
      <c r="A112" s="30"/>
      <c r="B112" s="30"/>
      <c r="C112" s="30"/>
      <c r="D112" s="30"/>
      <c r="E112" s="30"/>
      <c r="F112" s="31"/>
      <c r="G112" s="30"/>
      <c r="H112" s="30"/>
      <c r="I112" s="30"/>
      <c r="J112" s="6"/>
      <c r="K112" s="30"/>
    </row>
    <row r="113" spans="1:11" ht="13.5">
      <c r="A113" s="30"/>
      <c r="B113" s="30"/>
      <c r="C113" s="30"/>
      <c r="D113" s="30"/>
      <c r="E113" s="30"/>
      <c r="F113" s="31"/>
      <c r="G113" s="30"/>
      <c r="H113" s="30"/>
      <c r="I113" s="30"/>
      <c r="J113" s="6"/>
      <c r="K113" s="30"/>
    </row>
    <row r="114" spans="1:11" ht="13.5">
      <c r="A114" s="30"/>
      <c r="B114" s="30"/>
      <c r="C114" s="30"/>
      <c r="D114" s="30"/>
      <c r="E114" s="30"/>
      <c r="F114" s="31"/>
      <c r="G114" s="30"/>
      <c r="H114" s="30"/>
      <c r="I114" s="30"/>
      <c r="J114" s="6"/>
      <c r="K114" s="30"/>
    </row>
  </sheetData>
  <sheetProtection selectLockedCells="1" selectUnlockedCells="1"/>
  <hyperlinks>
    <hyperlink ref="B2" r:id="rId1" display="Nazwisko"/>
    <hyperlink ref="C2" r:id="rId2" display="Imię"/>
    <hyperlink ref="D2" r:id="rId3" display="Płeć"/>
    <hyperlink ref="E2" r:id="rId4" display="Kraj"/>
    <hyperlink ref="F2" r:id="rId5" display="Kategoria"/>
    <hyperlink ref="G2" r:id="rId6" display="Rok ur."/>
    <hyperlink ref="H2" r:id="rId7" display="Miejscowość"/>
    <hyperlink ref="I2" r:id="rId8" display="Klub"/>
    <hyperlink ref="K2" r:id="rId9" display="Pł"/>
  </hyperlinks>
  <printOptions/>
  <pageMargins left="0.4583333333333333" right="0.4909722222222222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F54">
      <selection activeCell="H22" sqref="H22"/>
    </sheetView>
  </sheetViews>
  <sheetFormatPr defaultColWidth="10.28125" defaultRowHeight="15"/>
  <cols>
    <col min="1" max="8" width="11.00390625" style="0" customWidth="1"/>
    <col min="9" max="9" width="11.57421875" style="1" customWidth="1"/>
    <col min="10" max="10" width="11.57421875" style="32" customWidth="1"/>
    <col min="11" max="15" width="11.57421875" style="1" customWidth="1"/>
    <col min="16" max="16" width="14.57421875" style="1" customWidth="1"/>
    <col min="17" max="17" width="23.28125" style="1" customWidth="1"/>
    <col min="18" max="16384" width="11.00390625" style="0" customWidth="1"/>
  </cols>
  <sheetData>
    <row r="1" spans="8:17" ht="13.5">
      <c r="H1">
        <v>0</v>
      </c>
      <c r="K1" s="33" t="e">
        <f>VLOOKUP($H1,'LISTA ZAWODNIKOW'!$A$3:$J$108,2)</f>
        <v>#N/A</v>
      </c>
      <c r="L1" s="33" t="e">
        <f>VLOOKUP($H1,'LISTA ZAWODNIKOW'!$A$3:$J$108,3)</f>
        <v>#N/A</v>
      </c>
      <c r="M1" s="33" t="e">
        <f>VLOOKUP($H1,'LISTA ZAWODNIKOW'!$A$3:$J$108,4)</f>
        <v>#N/A</v>
      </c>
      <c r="N1" s="33" t="e">
        <f>VLOOKUP($H1,'LISTA ZAWODNIKOW'!$A$3:$J$108,6)</f>
        <v>#N/A</v>
      </c>
      <c r="O1" s="33" t="e">
        <f>VLOOKUP($H1,'LISTA ZAWODNIKOW'!$A$3:$J$108,7)</f>
        <v>#N/A</v>
      </c>
      <c r="P1" s="33" t="e">
        <f>VLOOKUP($H1,'LISTA ZAWODNIKOW'!$A$3:$J$108,8)</f>
        <v>#N/A</v>
      </c>
      <c r="Q1" s="33" t="e">
        <f>VLOOKUP($H1,'LISTA ZAWODNIKOW'!$A$3:$J$108,9)</f>
        <v>#N/A</v>
      </c>
    </row>
    <row r="8" spans="8:17" ht="13.5">
      <c r="H8" t="s">
        <v>165</v>
      </c>
      <c r="I8" s="1" t="s">
        <v>166</v>
      </c>
      <c r="J8" s="32" t="s">
        <v>167</v>
      </c>
      <c r="K8" s="1" t="s">
        <v>168</v>
      </c>
      <c r="L8" s="1" t="s">
        <v>169</v>
      </c>
      <c r="M8" s="1" t="s">
        <v>170</v>
      </c>
      <c r="N8" s="1" t="s">
        <v>171</v>
      </c>
      <c r="O8" s="1" t="s">
        <v>172</v>
      </c>
      <c r="P8" s="1" t="s">
        <v>173</v>
      </c>
      <c r="Q8" s="1" t="s">
        <v>174</v>
      </c>
    </row>
    <row r="10" spans="1:17" ht="13.5">
      <c r="A10" t="s">
        <v>175</v>
      </c>
      <c r="B10" t="s">
        <v>176</v>
      </c>
      <c r="D10">
        <v>8</v>
      </c>
      <c r="E10" s="34" t="s">
        <v>177</v>
      </c>
      <c r="F10">
        <v>2019</v>
      </c>
      <c r="G10" t="s">
        <v>178</v>
      </c>
      <c r="H10">
        <v>17</v>
      </c>
      <c r="J10" s="32">
        <f>E10-'CZASY STARTOW'!$E$14</f>
        <v>0.0015277777777777946</v>
      </c>
      <c r="K10" s="33">
        <f>VLOOKUP($H10,'LISTA ZAWODNIKOW'!$A$3:$J$108,2)</f>
        <v>0</v>
      </c>
      <c r="L10" s="33">
        <f>VLOOKUP($H10,'LISTA ZAWODNIKOW'!$A$3:$J$108,3)</f>
        <v>0</v>
      </c>
      <c r="M10" s="33">
        <f>VLOOKUP($H10,'LISTA ZAWODNIKOW'!$A$3:$J$108,4)</f>
        <v>0</v>
      </c>
      <c r="N10" s="33">
        <f>VLOOKUP($H10,'LISTA ZAWODNIKOW'!$A$3:$J$108,6)</f>
        <v>0</v>
      </c>
      <c r="O10" s="33">
        <f>VLOOKUP($H10,'LISTA ZAWODNIKOW'!$A$3:$J$108,7)</f>
        <v>2012</v>
      </c>
      <c r="P10" s="33">
        <f>VLOOKUP($H10,'LISTA ZAWODNIKOW'!$A$3:$J$108,8)</f>
        <v>0</v>
      </c>
      <c r="Q10" s="33">
        <f>VLOOKUP($H10,'LISTA ZAWODNIKOW'!$A$3:$J$108,9)</f>
        <v>0</v>
      </c>
    </row>
    <row r="11" spans="1:17" ht="13.5">
      <c r="A11" t="s">
        <v>175</v>
      </c>
      <c r="B11" t="s">
        <v>176</v>
      </c>
      <c r="D11">
        <v>8</v>
      </c>
      <c r="E11" s="34" t="s">
        <v>177</v>
      </c>
      <c r="F11">
        <v>2019</v>
      </c>
      <c r="G11" t="s">
        <v>178</v>
      </c>
      <c r="H11">
        <v>17</v>
      </c>
      <c r="J11" s="32">
        <f>E11-'CZASY STARTOW'!$E$14</f>
        <v>0.0015277777777777946</v>
      </c>
      <c r="K11" s="33">
        <f>VLOOKUP($H11,'LISTA ZAWODNIKOW'!$A$3:$J$108,2)</f>
        <v>0</v>
      </c>
      <c r="L11" s="33">
        <f>VLOOKUP($H11,'LISTA ZAWODNIKOW'!$A$3:$J$108,3)</f>
        <v>0</v>
      </c>
      <c r="M11" s="33">
        <f>VLOOKUP($H11,'LISTA ZAWODNIKOW'!$A$3:$J$108,4)</f>
        <v>0</v>
      </c>
      <c r="N11" s="33">
        <f>VLOOKUP($H11,'LISTA ZAWODNIKOW'!$A$3:$J$108,6)</f>
        <v>0</v>
      </c>
      <c r="O11" s="33">
        <f>VLOOKUP($H11,'LISTA ZAWODNIKOW'!$A$3:$J$108,7)</f>
        <v>2012</v>
      </c>
      <c r="P11" s="33">
        <f>VLOOKUP($H11,'LISTA ZAWODNIKOW'!$A$3:$J$108,8)</f>
        <v>0</v>
      </c>
      <c r="Q11" s="33">
        <f>VLOOKUP($H11,'LISTA ZAWODNIKOW'!$A$3:$J$108,9)</f>
        <v>0</v>
      </c>
    </row>
    <row r="12" spans="1:17" ht="13.5">
      <c r="A12" t="s">
        <v>175</v>
      </c>
      <c r="B12" t="s">
        <v>176</v>
      </c>
      <c r="D12">
        <v>8</v>
      </c>
      <c r="E12" s="34" t="s">
        <v>177</v>
      </c>
      <c r="F12">
        <v>2019</v>
      </c>
      <c r="G12" t="s">
        <v>178</v>
      </c>
      <c r="H12">
        <v>17</v>
      </c>
      <c r="I12" s="1" t="s">
        <v>179</v>
      </c>
      <c r="J12" s="32">
        <f>E12-'CZASY STARTOW'!$E$14</f>
        <v>0.0015277777777777946</v>
      </c>
      <c r="K12" s="33">
        <f>VLOOKUP($H12,'LISTA ZAWODNIKOW'!$A$3:$J$108,2)</f>
        <v>0</v>
      </c>
      <c r="L12" s="33">
        <f>VLOOKUP($H12,'LISTA ZAWODNIKOW'!$A$3:$J$108,3)</f>
        <v>0</v>
      </c>
      <c r="M12" s="33">
        <f>VLOOKUP($H12,'LISTA ZAWODNIKOW'!$A$3:$J$108,4)</f>
        <v>0</v>
      </c>
      <c r="N12" s="33">
        <f>VLOOKUP($H12,'LISTA ZAWODNIKOW'!$A$3:$J$108,6)</f>
        <v>0</v>
      </c>
      <c r="O12" s="33">
        <f>VLOOKUP($H12,'LISTA ZAWODNIKOW'!$A$3:$J$108,7)</f>
        <v>2012</v>
      </c>
      <c r="P12" s="33">
        <f>VLOOKUP($H12,'LISTA ZAWODNIKOW'!$A$3:$J$108,8)</f>
        <v>0</v>
      </c>
      <c r="Q12" s="33">
        <f>VLOOKUP($H12,'LISTA ZAWODNIKOW'!$A$3:$J$108,9)</f>
        <v>0</v>
      </c>
    </row>
    <row r="13" spans="1:17" ht="13.5">
      <c r="A13" t="s">
        <v>175</v>
      </c>
      <c r="B13" t="s">
        <v>176</v>
      </c>
      <c r="D13">
        <v>8</v>
      </c>
      <c r="E13" s="34" t="s">
        <v>180</v>
      </c>
      <c r="F13">
        <v>2019</v>
      </c>
      <c r="G13" t="s">
        <v>178</v>
      </c>
      <c r="H13">
        <v>62</v>
      </c>
      <c r="I13" s="1" t="s">
        <v>181</v>
      </c>
      <c r="J13" s="32">
        <f>E13-'CZASY STARTOW'!$E$14</f>
        <v>0.0015856481481481</v>
      </c>
      <c r="K13" s="33">
        <f>VLOOKUP($H13,'LISTA ZAWODNIKOW'!$A$3:$J$108,2)</f>
        <v>0</v>
      </c>
      <c r="L13" s="33">
        <f>VLOOKUP($H13,'LISTA ZAWODNIKOW'!$A$3:$J$108,3)</f>
        <v>0</v>
      </c>
      <c r="M13" s="33">
        <f>VLOOKUP($H13,'LISTA ZAWODNIKOW'!$A$3:$J$108,4)</f>
        <v>0</v>
      </c>
      <c r="N13" s="33">
        <f>VLOOKUP($H13,'LISTA ZAWODNIKOW'!$A$3:$J$108,6)</f>
        <v>0</v>
      </c>
      <c r="O13" s="33">
        <f>VLOOKUP($H13,'LISTA ZAWODNIKOW'!$A$3:$J$108,7)</f>
        <v>2012</v>
      </c>
      <c r="P13" s="33">
        <f>VLOOKUP($H13,'LISTA ZAWODNIKOW'!$A$3:$J$108,8)</f>
        <v>0</v>
      </c>
      <c r="Q13" s="33">
        <f>VLOOKUP($H13,'LISTA ZAWODNIKOW'!$A$3:$J$108,9)</f>
        <v>0</v>
      </c>
    </row>
    <row r="14" spans="1:17" ht="13.5">
      <c r="A14" t="s">
        <v>175</v>
      </c>
      <c r="B14" t="s">
        <v>176</v>
      </c>
      <c r="D14">
        <v>8</v>
      </c>
      <c r="E14" s="34" t="s">
        <v>182</v>
      </c>
      <c r="F14">
        <v>2019</v>
      </c>
      <c r="G14" t="s">
        <v>178</v>
      </c>
      <c r="H14">
        <v>22</v>
      </c>
      <c r="I14" s="1" t="s">
        <v>183</v>
      </c>
      <c r="J14" s="32">
        <f>E14-'CZASY STARTOW'!$E$14</f>
        <v>0.0016203703703703276</v>
      </c>
      <c r="K14" s="33">
        <f>VLOOKUP($H14,'LISTA ZAWODNIKOW'!$A$3:$J$108,2)</f>
        <v>0</v>
      </c>
      <c r="L14" s="33">
        <f>VLOOKUP($H14,'LISTA ZAWODNIKOW'!$A$3:$J$108,3)</f>
        <v>0</v>
      </c>
      <c r="M14" s="33">
        <f>VLOOKUP($H14,'LISTA ZAWODNIKOW'!$A$3:$J$108,4)</f>
        <v>0</v>
      </c>
      <c r="N14" s="33">
        <f>VLOOKUP($H14,'LISTA ZAWODNIKOW'!$A$3:$J$108,6)</f>
        <v>0</v>
      </c>
      <c r="O14" s="33">
        <f>VLOOKUP($H14,'LISTA ZAWODNIKOW'!$A$3:$J$108,7)</f>
        <v>2012</v>
      </c>
      <c r="P14" s="33">
        <f>VLOOKUP($H14,'LISTA ZAWODNIKOW'!$A$3:$J$108,8)</f>
        <v>0</v>
      </c>
      <c r="Q14" s="33">
        <f>VLOOKUP($H14,'LISTA ZAWODNIKOW'!$A$3:$J$108,9)</f>
        <v>0</v>
      </c>
    </row>
    <row r="15" spans="1:17" ht="13.5">
      <c r="A15" t="s">
        <v>175</v>
      </c>
      <c r="B15" t="s">
        <v>176</v>
      </c>
      <c r="D15">
        <v>8</v>
      </c>
      <c r="E15" s="34" t="s">
        <v>184</v>
      </c>
      <c r="F15">
        <v>2019</v>
      </c>
      <c r="G15" t="s">
        <v>178</v>
      </c>
      <c r="H15">
        <v>40</v>
      </c>
      <c r="I15" s="1" t="s">
        <v>185</v>
      </c>
      <c r="J15" s="32">
        <f>E15-'CZASY STARTOW'!$E$14</f>
        <v>0.0017245370370370106</v>
      </c>
      <c r="K15" s="33">
        <f>VLOOKUP($H15,'LISTA ZAWODNIKOW'!$A$3:$J$108,2)</f>
        <v>0</v>
      </c>
      <c r="L15" s="33">
        <f>VLOOKUP($H15,'LISTA ZAWODNIKOW'!$A$3:$J$108,3)</f>
        <v>0</v>
      </c>
      <c r="M15" s="33">
        <f>VLOOKUP($H15,'LISTA ZAWODNIKOW'!$A$3:$J$108,4)</f>
        <v>0</v>
      </c>
      <c r="N15" s="33">
        <f>VLOOKUP($H15,'LISTA ZAWODNIKOW'!$A$3:$J$108,6)</f>
        <v>0</v>
      </c>
      <c r="O15" s="33">
        <f>VLOOKUP($H15,'LISTA ZAWODNIKOW'!$A$3:$J$108,7)</f>
        <v>2013</v>
      </c>
      <c r="P15" s="33">
        <f>VLOOKUP($H15,'LISTA ZAWODNIKOW'!$A$3:$J$108,8)</f>
        <v>0</v>
      </c>
      <c r="Q15" s="33">
        <f>VLOOKUP($H15,'LISTA ZAWODNIKOW'!$A$3:$J$108,9)</f>
        <v>0</v>
      </c>
    </row>
    <row r="16" spans="1:17" ht="13.5">
      <c r="A16" t="s">
        <v>175</v>
      </c>
      <c r="B16" t="s">
        <v>176</v>
      </c>
      <c r="D16">
        <v>8</v>
      </c>
      <c r="E16" s="34" t="s">
        <v>186</v>
      </c>
      <c r="F16">
        <v>2019</v>
      </c>
      <c r="G16" t="s">
        <v>178</v>
      </c>
      <c r="H16">
        <v>57</v>
      </c>
      <c r="I16" s="1" t="s">
        <v>187</v>
      </c>
      <c r="J16" s="32">
        <f>E16-'CZASY STARTOW'!$E$14</f>
        <v>0.0017939814814814659</v>
      </c>
      <c r="K16" s="33">
        <f>VLOOKUP($H16,'LISTA ZAWODNIKOW'!$A$3:$J$108,2)</f>
        <v>0</v>
      </c>
      <c r="L16" s="33">
        <f>VLOOKUP($H16,'LISTA ZAWODNIKOW'!$A$3:$J$108,3)</f>
        <v>0</v>
      </c>
      <c r="M16" s="33">
        <f>VLOOKUP($H16,'LISTA ZAWODNIKOW'!$A$3:$J$108,4)</f>
        <v>0</v>
      </c>
      <c r="N16" s="33">
        <f>VLOOKUP($H16,'LISTA ZAWODNIKOW'!$A$3:$J$108,6)</f>
        <v>0</v>
      </c>
      <c r="O16" s="33">
        <f>VLOOKUP($H16,'LISTA ZAWODNIKOW'!$A$3:$J$108,7)</f>
        <v>2013</v>
      </c>
      <c r="P16" s="33">
        <f>VLOOKUP($H16,'LISTA ZAWODNIKOW'!$A$3:$J$108,8)</f>
        <v>0</v>
      </c>
      <c r="Q16" s="33">
        <f>VLOOKUP($H16,'LISTA ZAWODNIKOW'!$A$3:$J$108,9)</f>
        <v>0</v>
      </c>
    </row>
    <row r="17" spans="1:17" ht="13.5">
      <c r="A17" t="s">
        <v>175</v>
      </c>
      <c r="B17" t="s">
        <v>176</v>
      </c>
      <c r="D17">
        <v>8</v>
      </c>
      <c r="E17" s="34" t="s">
        <v>188</v>
      </c>
      <c r="F17">
        <v>2019</v>
      </c>
      <c r="G17" t="s">
        <v>178</v>
      </c>
      <c r="H17">
        <v>2</v>
      </c>
      <c r="J17" s="32">
        <f>E17-'CZASY STARTOW'!$E$14</f>
        <v>0.00188657407407411</v>
      </c>
      <c r="K17" s="33">
        <f>VLOOKUP($H17,'LISTA ZAWODNIKOW'!$A$3:$J$108,2)</f>
        <v>0</v>
      </c>
      <c r="L17" s="33">
        <f>VLOOKUP($H17,'LISTA ZAWODNIKOW'!$A$3:$J$108,3)</f>
        <v>0</v>
      </c>
      <c r="M17" s="33">
        <f>VLOOKUP($H17,'LISTA ZAWODNIKOW'!$A$3:$J$108,4)</f>
        <v>0</v>
      </c>
      <c r="N17" s="33">
        <f>VLOOKUP($H17,'LISTA ZAWODNIKOW'!$A$3:$J$108,6)</f>
        <v>0</v>
      </c>
      <c r="O17" s="33">
        <f>VLOOKUP($H17,'LISTA ZAWODNIKOW'!$A$3:$J$108,7)</f>
        <v>2014</v>
      </c>
      <c r="P17" s="33">
        <f>VLOOKUP($H17,'LISTA ZAWODNIKOW'!$A$3:$J$108,8)</f>
        <v>0</v>
      </c>
      <c r="Q17" s="33">
        <f>VLOOKUP($H17,'LISTA ZAWODNIKOW'!$A$3:$J$108,9)</f>
        <v>0</v>
      </c>
    </row>
    <row r="18" spans="1:17" ht="13.5">
      <c r="A18" t="s">
        <v>175</v>
      </c>
      <c r="B18" t="s">
        <v>176</v>
      </c>
      <c r="D18">
        <v>8</v>
      </c>
      <c r="E18" s="34" t="s">
        <v>189</v>
      </c>
      <c r="F18">
        <v>2019</v>
      </c>
      <c r="G18" t="s">
        <v>178</v>
      </c>
      <c r="H18">
        <v>7</v>
      </c>
      <c r="J18" s="32">
        <f>E18-'CZASY STARTOW'!$E$14</f>
        <v>0.001990740740740793</v>
      </c>
      <c r="K18" s="33">
        <f>VLOOKUP($H18,'LISTA ZAWODNIKOW'!$A$3:$J$108,2)</f>
        <v>0</v>
      </c>
      <c r="L18" s="33">
        <f>VLOOKUP($H18,'LISTA ZAWODNIKOW'!$A$3:$J$108,3)</f>
        <v>0</v>
      </c>
      <c r="M18" s="33">
        <f>VLOOKUP($H18,'LISTA ZAWODNIKOW'!$A$3:$J$108,4)</f>
        <v>0</v>
      </c>
      <c r="N18" s="33">
        <f>VLOOKUP($H18,'LISTA ZAWODNIKOW'!$A$3:$J$108,6)</f>
        <v>0</v>
      </c>
      <c r="O18" s="33">
        <f>VLOOKUP($H18,'LISTA ZAWODNIKOW'!$A$3:$J$108,7)</f>
        <v>2014</v>
      </c>
      <c r="P18" s="33">
        <f>VLOOKUP($H18,'LISTA ZAWODNIKOW'!$A$3:$J$108,8)</f>
        <v>0</v>
      </c>
      <c r="Q18" s="33">
        <f>VLOOKUP($H18,'LISTA ZAWODNIKOW'!$A$3:$J$108,9)</f>
        <v>0</v>
      </c>
    </row>
    <row r="19" spans="1:17" ht="13.5">
      <c r="A19" t="s">
        <v>175</v>
      </c>
      <c r="B19" t="s">
        <v>176</v>
      </c>
      <c r="D19">
        <v>8</v>
      </c>
      <c r="E19" s="34" t="s">
        <v>190</v>
      </c>
      <c r="F19">
        <v>2019</v>
      </c>
      <c r="G19" t="s">
        <v>178</v>
      </c>
      <c r="H19">
        <v>51</v>
      </c>
      <c r="I19" s="1" t="s">
        <v>191</v>
      </c>
      <c r="J19" s="32">
        <f>E19-'CZASY STARTOW'!$E$14</f>
        <v>0.0021412037037037424</v>
      </c>
      <c r="K19" s="33">
        <f>VLOOKUP($H19,'LISTA ZAWODNIKOW'!$A$3:$J$108,2)</f>
        <v>0</v>
      </c>
      <c r="L19" s="33">
        <f>VLOOKUP($H19,'LISTA ZAWODNIKOW'!$A$3:$J$108,3)</f>
        <v>0</v>
      </c>
      <c r="M19" s="33">
        <f>VLOOKUP($H19,'LISTA ZAWODNIKOW'!$A$3:$J$108,4)</f>
        <v>0</v>
      </c>
      <c r="N19" s="33">
        <f>VLOOKUP($H19,'LISTA ZAWODNIKOW'!$A$3:$J$108,6)</f>
        <v>0</v>
      </c>
      <c r="O19" s="33">
        <f>VLOOKUP($H19,'LISTA ZAWODNIKOW'!$A$3:$J$108,7)</f>
        <v>2012</v>
      </c>
      <c r="P19" s="33">
        <f>VLOOKUP($H19,'LISTA ZAWODNIKOW'!$A$3:$J$108,8)</f>
        <v>0</v>
      </c>
      <c r="Q19" s="33">
        <f>VLOOKUP($H19,'LISTA ZAWODNIKOW'!$A$3:$J$108,9)</f>
        <v>0</v>
      </c>
    </row>
    <row r="20" spans="1:17" ht="13.5">
      <c r="A20" t="s">
        <v>175</v>
      </c>
      <c r="B20" t="s">
        <v>176</v>
      </c>
      <c r="D20">
        <v>8</v>
      </c>
      <c r="E20" s="34" t="s">
        <v>192</v>
      </c>
      <c r="F20">
        <v>2019</v>
      </c>
      <c r="G20" t="s">
        <v>178</v>
      </c>
      <c r="H20">
        <v>18</v>
      </c>
      <c r="J20" s="32">
        <f>E20-'CZASY STARTOW'!$E$14</f>
        <v>0.0026273148148148184</v>
      </c>
      <c r="K20" s="33">
        <f>VLOOKUP($H20,'LISTA ZAWODNIKOW'!$A$3:$J$108,2)</f>
        <v>0</v>
      </c>
      <c r="L20" s="33">
        <f>VLOOKUP($H20,'LISTA ZAWODNIKOW'!$A$3:$J$108,3)</f>
        <v>0</v>
      </c>
      <c r="M20" s="33">
        <f>VLOOKUP($H20,'LISTA ZAWODNIKOW'!$A$3:$J$108,4)</f>
        <v>0</v>
      </c>
      <c r="N20" s="33">
        <f>VLOOKUP($H20,'LISTA ZAWODNIKOW'!$A$3:$J$108,6)</f>
        <v>0</v>
      </c>
      <c r="O20" s="33">
        <f>VLOOKUP($H20,'LISTA ZAWODNIKOW'!$A$3:$J$108,7)</f>
        <v>2015</v>
      </c>
      <c r="P20" s="33">
        <f>VLOOKUP($H20,'LISTA ZAWODNIKOW'!$A$3:$J$108,8)</f>
        <v>0</v>
      </c>
      <c r="Q20" s="33">
        <f>VLOOKUP($H20,'LISTA ZAWODNIKOW'!$A$3:$J$108,9)</f>
        <v>0</v>
      </c>
    </row>
    <row r="21" spans="1:18" ht="13.5">
      <c r="A21" t="s">
        <v>175</v>
      </c>
      <c r="B21" t="s">
        <v>176</v>
      </c>
      <c r="D21">
        <v>8</v>
      </c>
      <c r="E21" s="34" t="s">
        <v>193</v>
      </c>
      <c r="F21">
        <v>2019</v>
      </c>
      <c r="G21" t="s">
        <v>178</v>
      </c>
      <c r="H21">
        <v>54</v>
      </c>
      <c r="J21" s="32">
        <f>E21-'CZASY STARTOW'!$E$14</f>
        <v>0.0032060185185185386</v>
      </c>
      <c r="K21" s="33">
        <f>VLOOKUP($H21,'LISTA ZAWODNIKOW'!$A$3:$J$108,2)</f>
        <v>0</v>
      </c>
      <c r="L21" s="33">
        <f>VLOOKUP($H21,'LISTA ZAWODNIKOW'!$A$3:$J$108,3)</f>
        <v>0</v>
      </c>
      <c r="M21" s="33">
        <f>VLOOKUP($H21,'LISTA ZAWODNIKOW'!$A$3:$J$108,4)</f>
        <v>0</v>
      </c>
      <c r="N21" s="33">
        <f>VLOOKUP($H21,'LISTA ZAWODNIKOW'!$A$3:$J$108,6)</f>
        <v>0</v>
      </c>
      <c r="O21" s="33">
        <f>VLOOKUP($H21,'LISTA ZAWODNIKOW'!$A$3:$J$108,7)</f>
        <v>2017</v>
      </c>
      <c r="P21" s="33">
        <f>VLOOKUP($H21,'LISTA ZAWODNIKOW'!$A$3:$J$108,8)</f>
        <v>0</v>
      </c>
      <c r="Q21" s="33">
        <f>VLOOKUP($H21,'LISTA ZAWODNIKOW'!$A$3:$J$108,9)</f>
        <v>0</v>
      </c>
      <c r="R21">
        <v>7</v>
      </c>
    </row>
    <row r="22" spans="1:19" ht="13.5">
      <c r="A22" t="s">
        <v>175</v>
      </c>
      <c r="B22" t="s">
        <v>176</v>
      </c>
      <c r="D22">
        <v>8</v>
      </c>
      <c r="E22" s="34" t="s">
        <v>194</v>
      </c>
      <c r="F22">
        <v>2019</v>
      </c>
      <c r="G22" t="s">
        <v>178</v>
      </c>
      <c r="H22">
        <v>58</v>
      </c>
      <c r="I22" s="1" t="s">
        <v>195</v>
      </c>
      <c r="J22" s="32">
        <f>E22-'CZASY STARTOW'!$E$15</f>
        <v>0.0013194444444444287</v>
      </c>
      <c r="K22" s="33">
        <f>VLOOKUP($H22,'LISTA ZAWODNIKOW'!$A$3:$J$108,2)</f>
        <v>0</v>
      </c>
      <c r="L22" s="33">
        <f>VLOOKUP($H22,'LISTA ZAWODNIKOW'!$A$3:$J$108,3)</f>
        <v>0</v>
      </c>
      <c r="M22" s="33">
        <f>VLOOKUP($H22,'LISTA ZAWODNIKOW'!$A$3:$J$108,4)</f>
        <v>0</v>
      </c>
      <c r="N22" s="33">
        <f>VLOOKUP($H22,'LISTA ZAWODNIKOW'!$A$3:$J$108,6)</f>
        <v>0</v>
      </c>
      <c r="O22" s="33">
        <f>VLOOKUP($H22,'LISTA ZAWODNIKOW'!$A$3:$J$108,7)</f>
        <v>2009</v>
      </c>
      <c r="P22" s="33">
        <f>VLOOKUP($H22,'LISTA ZAWODNIKOW'!$A$3:$J$108,8)</f>
        <v>0</v>
      </c>
      <c r="Q22" s="33">
        <f>VLOOKUP($H22,'LISTA ZAWODNIKOW'!$A$3:$J$108,9)</f>
        <v>0</v>
      </c>
      <c r="R22" s="33">
        <f>VLOOKUP($H22,'LISTA ZAWODNIKOW'!$A$3:$J$108,2)</f>
        <v>0</v>
      </c>
      <c r="S22" t="s">
        <v>196</v>
      </c>
    </row>
    <row r="23" spans="1:18" ht="13.5">
      <c r="A23" t="s">
        <v>175</v>
      </c>
      <c r="B23" t="s">
        <v>176</v>
      </c>
      <c r="D23">
        <v>8</v>
      </c>
      <c r="E23" s="34" t="s">
        <v>197</v>
      </c>
      <c r="F23">
        <v>2019</v>
      </c>
      <c r="G23" t="s">
        <v>178</v>
      </c>
      <c r="H23">
        <v>6</v>
      </c>
      <c r="I23" s="1" t="s">
        <v>198</v>
      </c>
      <c r="J23" s="32">
        <f>E23-'CZASY STARTOW'!$E$15</f>
        <v>0.0013425925925925064</v>
      </c>
      <c r="K23" s="33">
        <f>VLOOKUP($H23,'LISTA ZAWODNIKOW'!$A$3:$J$108,2)</f>
        <v>0</v>
      </c>
      <c r="L23" s="33">
        <f>VLOOKUP($H23,'LISTA ZAWODNIKOW'!$A$3:$J$108,3)</f>
        <v>0</v>
      </c>
      <c r="M23" s="33">
        <f>VLOOKUP($H23,'LISTA ZAWODNIKOW'!$A$3:$J$108,4)</f>
        <v>0</v>
      </c>
      <c r="N23" s="33">
        <f>VLOOKUP($H23,'LISTA ZAWODNIKOW'!$A$3:$J$108,6)</f>
        <v>0</v>
      </c>
      <c r="O23" s="33">
        <f>VLOOKUP($H23,'LISTA ZAWODNIKOW'!$A$3:$J$108,7)</f>
        <v>2009</v>
      </c>
      <c r="P23" s="33">
        <f>VLOOKUP($H23,'LISTA ZAWODNIKOW'!$A$3:$J$108,8)</f>
        <v>0</v>
      </c>
      <c r="Q23" s="33">
        <f>VLOOKUP($H23,'LISTA ZAWODNIKOW'!$A$3:$J$108,9)</f>
        <v>0</v>
      </c>
      <c r="R23" s="33">
        <f>VLOOKUP($H23,'LISTA ZAWODNIKOW'!$A$3:$J$108,2)</f>
        <v>0</v>
      </c>
    </row>
    <row r="24" spans="1:20" ht="13.5">
      <c r="A24" t="s">
        <v>175</v>
      </c>
      <c r="B24" t="s">
        <v>176</v>
      </c>
      <c r="D24">
        <v>8</v>
      </c>
      <c r="E24" s="34" t="s">
        <v>199</v>
      </c>
      <c r="F24">
        <v>2019</v>
      </c>
      <c r="G24" t="s">
        <v>178</v>
      </c>
      <c r="H24">
        <v>50</v>
      </c>
      <c r="I24" s="1" t="s">
        <v>200</v>
      </c>
      <c r="J24" s="32">
        <f>E24-'CZASY STARTOW'!$E$15</f>
        <v>0.0013657407407406952</v>
      </c>
      <c r="K24" s="35">
        <f>VLOOKUP($H24,'LISTA ZAWODNIKOW'!$A$3:$J$108,2)</f>
        <v>0</v>
      </c>
      <c r="L24" s="35">
        <f>VLOOKUP($H24,'LISTA ZAWODNIKOW'!$A$3:$J$108,3)</f>
        <v>0</v>
      </c>
      <c r="M24" s="33">
        <f>VLOOKUP($H24,'LISTA ZAWODNIKOW'!$A$3:$J$108,4)</f>
        <v>0</v>
      </c>
      <c r="N24" s="33">
        <f>VLOOKUP($H24,'LISTA ZAWODNIKOW'!$A$3:$J$108,6)</f>
        <v>0</v>
      </c>
      <c r="O24" s="33">
        <f>VLOOKUP($H24,'LISTA ZAWODNIKOW'!$A$3:$J$108,7)</f>
        <v>2008</v>
      </c>
      <c r="P24" s="33">
        <f>VLOOKUP($H24,'LISTA ZAWODNIKOW'!$A$3:$J$108,8)</f>
        <v>0</v>
      </c>
      <c r="Q24" s="33">
        <f>VLOOKUP($H24,'LISTA ZAWODNIKOW'!$A$3:$J$108,9)</f>
        <v>0</v>
      </c>
      <c r="R24" s="33">
        <f>VLOOKUP($H24,'LISTA ZAWODNIKOW'!$A$3:$J$108,2)</f>
        <v>0</v>
      </c>
      <c r="T24" t="s">
        <v>201</v>
      </c>
    </row>
    <row r="25" spans="1:18" ht="13.5">
      <c r="A25" t="s">
        <v>175</v>
      </c>
      <c r="B25" t="s">
        <v>176</v>
      </c>
      <c r="D25">
        <v>8</v>
      </c>
      <c r="E25" s="34" t="s">
        <v>202</v>
      </c>
      <c r="F25">
        <v>2019</v>
      </c>
      <c r="G25" t="s">
        <v>178</v>
      </c>
      <c r="H25">
        <v>39</v>
      </c>
      <c r="I25" s="1" t="s">
        <v>203</v>
      </c>
      <c r="J25" s="32">
        <f>E25-'CZASY STARTOW'!$E$15</f>
        <v>0.0014236111111111116</v>
      </c>
      <c r="K25" s="33">
        <f>VLOOKUP($H25,'LISTA ZAWODNIKOW'!$A$3:$J$108,2)</f>
        <v>0</v>
      </c>
      <c r="L25" s="33">
        <f>VLOOKUP($H25,'LISTA ZAWODNIKOW'!$A$3:$J$108,3)</f>
        <v>0</v>
      </c>
      <c r="M25" s="33">
        <f>VLOOKUP($H25,'LISTA ZAWODNIKOW'!$A$3:$J$108,4)</f>
        <v>0</v>
      </c>
      <c r="N25" s="33">
        <f>VLOOKUP($H25,'LISTA ZAWODNIKOW'!$A$3:$J$108,6)</f>
        <v>0</v>
      </c>
      <c r="O25" s="33">
        <f>VLOOKUP($H25,'LISTA ZAWODNIKOW'!$A$3:$J$108,7)</f>
        <v>2011</v>
      </c>
      <c r="P25" s="33">
        <f>VLOOKUP($H25,'LISTA ZAWODNIKOW'!$A$3:$J$108,8)</f>
        <v>0</v>
      </c>
      <c r="Q25" s="33">
        <f>VLOOKUP($H25,'LISTA ZAWODNIKOW'!$A$3:$J$108,9)</f>
        <v>0</v>
      </c>
      <c r="R25" s="33">
        <f>VLOOKUP($H25,'LISTA ZAWODNIKOW'!$A$3:$J$108,2)</f>
        <v>0</v>
      </c>
    </row>
    <row r="26" spans="1:18" ht="13.5">
      <c r="A26" t="s">
        <v>175</v>
      </c>
      <c r="B26" t="s">
        <v>176</v>
      </c>
      <c r="D26">
        <v>8</v>
      </c>
      <c r="E26" s="34" t="s">
        <v>204</v>
      </c>
      <c r="F26">
        <v>2019</v>
      </c>
      <c r="G26" t="s">
        <v>178</v>
      </c>
      <c r="H26">
        <v>53</v>
      </c>
      <c r="I26" s="1" t="s">
        <v>205</v>
      </c>
      <c r="J26" s="32">
        <f>E26-'CZASY STARTOW'!$E$15</f>
        <v>0.0014467592592591894</v>
      </c>
      <c r="K26" s="33">
        <f>VLOOKUP($H26,'LISTA ZAWODNIKOW'!$A$3:$J$108,2)</f>
        <v>0</v>
      </c>
      <c r="L26" s="33">
        <f>VLOOKUP($H26,'LISTA ZAWODNIKOW'!$A$3:$J$108,3)</f>
        <v>0</v>
      </c>
      <c r="M26" s="33">
        <f>VLOOKUP($H26,'LISTA ZAWODNIKOW'!$A$3:$J$108,4)</f>
        <v>0</v>
      </c>
      <c r="N26" s="33">
        <f>VLOOKUP($H26,'LISTA ZAWODNIKOW'!$A$3:$J$108,6)</f>
        <v>0</v>
      </c>
      <c r="O26" s="33">
        <f>VLOOKUP($H26,'LISTA ZAWODNIKOW'!$A$3:$J$108,7)</f>
        <v>2012</v>
      </c>
      <c r="P26" s="33">
        <f>VLOOKUP($H26,'LISTA ZAWODNIKOW'!$A$3:$J$108,8)</f>
        <v>0</v>
      </c>
      <c r="Q26" s="33">
        <f>VLOOKUP($H26,'LISTA ZAWODNIKOW'!$A$3:$J$108,9)</f>
        <v>0</v>
      </c>
      <c r="R26" s="33">
        <f>VLOOKUP($H26,'LISTA ZAWODNIKOW'!$A$3:$J$108,2)</f>
        <v>0</v>
      </c>
    </row>
    <row r="27" spans="1:18" ht="13.5">
      <c r="A27" t="s">
        <v>175</v>
      </c>
      <c r="B27" t="s">
        <v>176</v>
      </c>
      <c r="D27">
        <v>8</v>
      </c>
      <c r="E27" s="34" t="s">
        <v>206</v>
      </c>
      <c r="F27">
        <v>2019</v>
      </c>
      <c r="G27" t="s">
        <v>178</v>
      </c>
      <c r="H27">
        <v>25</v>
      </c>
      <c r="J27" s="32">
        <f>E27-'CZASY STARTOW'!$E$15</f>
        <v>0.0014930555555554559</v>
      </c>
      <c r="K27" s="33">
        <f>VLOOKUP($H27,'LISTA ZAWODNIKOW'!$A$3:$J$108,2)</f>
        <v>0</v>
      </c>
      <c r="L27" s="33">
        <f>VLOOKUP($H27,'LISTA ZAWODNIKOW'!$A$3:$J$108,3)</f>
        <v>0</v>
      </c>
      <c r="M27" s="33">
        <f>VLOOKUP($H27,'LISTA ZAWODNIKOW'!$A$3:$J$108,4)</f>
        <v>0</v>
      </c>
      <c r="N27" s="33">
        <f>VLOOKUP($H27,'LISTA ZAWODNIKOW'!$A$3:$J$108,6)</f>
        <v>0</v>
      </c>
      <c r="O27" s="33">
        <f>VLOOKUP($H27,'LISTA ZAWODNIKOW'!$A$3:$J$108,7)</f>
        <v>2011</v>
      </c>
      <c r="P27" s="33">
        <f>VLOOKUP($H27,'LISTA ZAWODNIKOW'!$A$3:$J$108,8)</f>
        <v>0</v>
      </c>
      <c r="Q27" s="33">
        <f>VLOOKUP($H27,'LISTA ZAWODNIKOW'!$A$3:$J$108,9)</f>
        <v>0</v>
      </c>
      <c r="R27" s="33">
        <f>VLOOKUP($H27,'LISTA ZAWODNIKOW'!$A$3:$J$108,2)</f>
        <v>0</v>
      </c>
    </row>
    <row r="28" spans="1:18" ht="13.5">
      <c r="A28" t="s">
        <v>175</v>
      </c>
      <c r="B28" t="s">
        <v>176</v>
      </c>
      <c r="D28">
        <v>8</v>
      </c>
      <c r="E28" s="34" t="s">
        <v>207</v>
      </c>
      <c r="F28">
        <v>2019</v>
      </c>
      <c r="G28" t="s">
        <v>178</v>
      </c>
      <c r="H28">
        <v>28</v>
      </c>
      <c r="J28" s="32">
        <f>E28-'CZASY STARTOW'!$E$15</f>
        <v>0.0015162037037036447</v>
      </c>
      <c r="K28" s="33">
        <f>VLOOKUP($H28,'LISTA ZAWODNIKOW'!$A$3:$J$108,2)</f>
        <v>0</v>
      </c>
      <c r="L28" s="33">
        <f>VLOOKUP($H28,'LISTA ZAWODNIKOW'!$A$3:$J$108,3)</f>
        <v>0</v>
      </c>
      <c r="M28" s="33">
        <f>VLOOKUP($H28,'LISTA ZAWODNIKOW'!$A$3:$J$108,4)</f>
        <v>0</v>
      </c>
      <c r="N28" s="33">
        <f>VLOOKUP($H28,'LISTA ZAWODNIKOW'!$A$3:$J$108,6)</f>
        <v>0</v>
      </c>
      <c r="O28" s="33">
        <f>VLOOKUP($H28,'LISTA ZAWODNIKOW'!$A$3:$J$108,7)</f>
        <v>2010</v>
      </c>
      <c r="P28" s="33">
        <f>VLOOKUP($H28,'LISTA ZAWODNIKOW'!$A$3:$J$108,8)</f>
        <v>0</v>
      </c>
      <c r="Q28" s="33">
        <f>VLOOKUP($H28,'LISTA ZAWODNIKOW'!$A$3:$J$108,9)</f>
        <v>0</v>
      </c>
      <c r="R28" s="33">
        <f>VLOOKUP($H28,'LISTA ZAWODNIKOW'!$A$3:$J$108,2)</f>
        <v>0</v>
      </c>
    </row>
    <row r="29" spans="1:18" ht="13.5">
      <c r="A29" t="s">
        <v>175</v>
      </c>
      <c r="B29" t="s">
        <v>176</v>
      </c>
      <c r="D29">
        <v>8</v>
      </c>
      <c r="E29" s="34" t="s">
        <v>208</v>
      </c>
      <c r="F29">
        <v>2019</v>
      </c>
      <c r="G29" t="s">
        <v>178</v>
      </c>
      <c r="H29">
        <v>44</v>
      </c>
      <c r="I29" s="1" t="s">
        <v>209</v>
      </c>
      <c r="J29" s="32">
        <f>E29-'CZASY STARTOW'!$E$15</f>
        <v>0.0016203703703703276</v>
      </c>
      <c r="K29" s="33">
        <f>VLOOKUP($H29,'LISTA ZAWODNIKOW'!$A$3:$J$108,2)</f>
        <v>0</v>
      </c>
      <c r="L29" s="33">
        <f>VLOOKUP($H29,'LISTA ZAWODNIKOW'!$A$3:$J$108,3)</f>
        <v>0</v>
      </c>
      <c r="M29" s="33">
        <f>VLOOKUP($H29,'LISTA ZAWODNIKOW'!$A$3:$J$108,4)</f>
        <v>0</v>
      </c>
      <c r="N29" s="33">
        <f>VLOOKUP($H29,'LISTA ZAWODNIKOW'!$A$3:$J$108,6)</f>
        <v>0</v>
      </c>
      <c r="O29" s="33">
        <f>VLOOKUP($H29,'LISTA ZAWODNIKOW'!$A$3:$J$108,7)</f>
        <v>2011</v>
      </c>
      <c r="P29" s="33">
        <f>VLOOKUP($H29,'LISTA ZAWODNIKOW'!$A$3:$J$108,8)</f>
        <v>0</v>
      </c>
      <c r="Q29" s="33">
        <f>VLOOKUP($H29,'LISTA ZAWODNIKOW'!$A$3:$J$108,9)</f>
        <v>0</v>
      </c>
      <c r="R29" s="33">
        <f>VLOOKUP($H29,'LISTA ZAWODNIKOW'!$A$3:$J$108,2)</f>
        <v>0</v>
      </c>
    </row>
    <row r="30" spans="1:18" ht="13.5">
      <c r="A30" t="s">
        <v>175</v>
      </c>
      <c r="B30" t="s">
        <v>176</v>
      </c>
      <c r="D30">
        <v>8</v>
      </c>
      <c r="E30" s="34" t="s">
        <v>210</v>
      </c>
      <c r="F30">
        <v>2019</v>
      </c>
      <c r="G30" t="s">
        <v>178</v>
      </c>
      <c r="H30">
        <v>41</v>
      </c>
      <c r="J30" s="32">
        <f>E30-'CZASY STARTOW'!$E$15</f>
        <v>0.0016435185185185164</v>
      </c>
      <c r="K30" s="33">
        <f>VLOOKUP($H30,'LISTA ZAWODNIKOW'!$A$3:$J$108,2)</f>
        <v>0</v>
      </c>
      <c r="L30" s="33">
        <f>VLOOKUP($H30,'LISTA ZAWODNIKOW'!$A$3:$J$108,3)</f>
        <v>0</v>
      </c>
      <c r="M30" s="33">
        <f>VLOOKUP($H30,'LISTA ZAWODNIKOW'!$A$3:$J$108,4)</f>
        <v>0</v>
      </c>
      <c r="N30" s="33">
        <f>VLOOKUP($H30,'LISTA ZAWODNIKOW'!$A$3:$J$108,6)</f>
        <v>0</v>
      </c>
      <c r="O30" s="33">
        <f>VLOOKUP($H30,'LISTA ZAWODNIKOW'!$A$3:$J$108,7)</f>
        <v>2010</v>
      </c>
      <c r="P30" s="33">
        <f>VLOOKUP($H30,'LISTA ZAWODNIKOW'!$A$3:$J$108,8)</f>
        <v>0</v>
      </c>
      <c r="Q30" s="33">
        <f>VLOOKUP($H30,'LISTA ZAWODNIKOW'!$A$3:$J$108,9)</f>
        <v>0</v>
      </c>
      <c r="R30" s="33">
        <f>VLOOKUP($H30,'LISTA ZAWODNIKOW'!$A$3:$J$108,2)</f>
        <v>0</v>
      </c>
    </row>
    <row r="31" spans="1:18" ht="13.5">
      <c r="A31" t="s">
        <v>175</v>
      </c>
      <c r="B31" t="s">
        <v>176</v>
      </c>
      <c r="D31">
        <v>8</v>
      </c>
      <c r="E31" s="34" t="s">
        <v>211</v>
      </c>
      <c r="F31">
        <v>2019</v>
      </c>
      <c r="G31" t="s">
        <v>178</v>
      </c>
      <c r="H31">
        <v>56</v>
      </c>
      <c r="J31" s="32">
        <f>E31-'CZASY STARTOW'!$E$15</f>
        <v>0.0016666666666665941</v>
      </c>
      <c r="K31" s="33">
        <f>VLOOKUP($H31,'LISTA ZAWODNIKOW'!$A$3:$J$108,2)</f>
        <v>0</v>
      </c>
      <c r="L31" s="33">
        <f>VLOOKUP($H31,'LISTA ZAWODNIKOW'!$A$3:$J$108,3)</f>
        <v>0</v>
      </c>
      <c r="M31" s="33">
        <f>VLOOKUP($H31,'LISTA ZAWODNIKOW'!$A$3:$J$108,4)</f>
        <v>0</v>
      </c>
      <c r="N31" s="33">
        <f>VLOOKUP($H31,'LISTA ZAWODNIKOW'!$A$3:$J$108,6)</f>
        <v>0</v>
      </c>
      <c r="O31" s="33">
        <f>VLOOKUP($H31,'LISTA ZAWODNIKOW'!$A$3:$J$108,7)</f>
        <v>2011</v>
      </c>
      <c r="P31" s="33">
        <f>VLOOKUP($H31,'LISTA ZAWODNIKOW'!$A$3:$J$108,8)</f>
        <v>0</v>
      </c>
      <c r="Q31" s="33">
        <f>VLOOKUP($H31,'LISTA ZAWODNIKOW'!$A$3:$J$108,9)</f>
        <v>0</v>
      </c>
      <c r="R31" s="33">
        <f>VLOOKUP($H31,'LISTA ZAWODNIKOW'!$A$3:$J$108,2)</f>
        <v>0</v>
      </c>
    </row>
    <row r="32" spans="1:18" ht="13.5">
      <c r="A32" t="s">
        <v>175</v>
      </c>
      <c r="B32" t="s">
        <v>176</v>
      </c>
      <c r="D32">
        <v>8</v>
      </c>
      <c r="E32" s="34" t="s">
        <v>212</v>
      </c>
      <c r="F32">
        <v>2019</v>
      </c>
      <c r="G32" t="s">
        <v>178</v>
      </c>
      <c r="H32">
        <v>49</v>
      </c>
      <c r="J32" s="32">
        <f>E32-'CZASY STARTOW'!$E$15</f>
        <v>0.001689814814814783</v>
      </c>
      <c r="K32" s="33">
        <f>VLOOKUP($H32,'LISTA ZAWODNIKOW'!$A$3:$J$108,2)</f>
        <v>0</v>
      </c>
      <c r="L32" s="33">
        <f>VLOOKUP($H32,'LISTA ZAWODNIKOW'!$A$3:$J$108,3)</f>
        <v>0</v>
      </c>
      <c r="M32" s="33">
        <f>VLOOKUP($H32,'LISTA ZAWODNIKOW'!$A$3:$J$108,4)</f>
        <v>0</v>
      </c>
      <c r="N32" s="33">
        <f>VLOOKUP($H32,'LISTA ZAWODNIKOW'!$A$3:$J$108,6)</f>
        <v>0</v>
      </c>
      <c r="O32" s="33">
        <f>VLOOKUP($H32,'LISTA ZAWODNIKOW'!$A$3:$J$108,7)</f>
        <v>2011</v>
      </c>
      <c r="P32" s="33">
        <f>VLOOKUP($H32,'LISTA ZAWODNIKOW'!$A$3:$J$108,8)</f>
        <v>0</v>
      </c>
      <c r="Q32" s="33">
        <f>VLOOKUP($H32,'LISTA ZAWODNIKOW'!$A$3:$J$108,9)</f>
        <v>0</v>
      </c>
      <c r="R32" s="33">
        <f>VLOOKUP($H32,'LISTA ZAWODNIKOW'!$A$3:$J$108,2)</f>
        <v>0</v>
      </c>
    </row>
    <row r="33" spans="1:18" ht="13.5">
      <c r="A33" t="s">
        <v>175</v>
      </c>
      <c r="B33" t="s">
        <v>176</v>
      </c>
      <c r="D33">
        <v>8</v>
      </c>
      <c r="E33" s="34" t="s">
        <v>213</v>
      </c>
      <c r="F33">
        <v>2019</v>
      </c>
      <c r="G33" t="s">
        <v>178</v>
      </c>
      <c r="H33">
        <v>65</v>
      </c>
      <c r="I33" s="1" t="s">
        <v>214</v>
      </c>
      <c r="J33" s="32">
        <f>E33-'CZASY STARTOW'!$E$16</f>
        <v>0.0017476851851851993</v>
      </c>
      <c r="K33" s="33">
        <f>VLOOKUP($H33,'LISTA ZAWODNIKOW'!$A$3:$J$108,2)</f>
        <v>0</v>
      </c>
      <c r="L33" s="33">
        <f>VLOOKUP($H33,'LISTA ZAWODNIKOW'!$A$3:$J$108,3)</f>
        <v>0</v>
      </c>
      <c r="M33" s="33">
        <f>VLOOKUP($H33,'LISTA ZAWODNIKOW'!$A$3:$J$108,4)</f>
        <v>0</v>
      </c>
      <c r="N33" s="33">
        <f>VLOOKUP($H33,'LISTA ZAWODNIKOW'!$A$3:$J$108,6)</f>
        <v>0</v>
      </c>
      <c r="O33" s="33">
        <f>VLOOKUP($H33,'LISTA ZAWODNIKOW'!$A$3:$J$108,7)</f>
        <v>2004</v>
      </c>
      <c r="P33" s="33">
        <f>VLOOKUP($H33,'LISTA ZAWODNIKOW'!$A$3:$J$108,8)</f>
        <v>0</v>
      </c>
      <c r="Q33" s="33">
        <f>VLOOKUP($H33,'LISTA ZAWODNIKOW'!$A$3:$J$108,9)</f>
        <v>0</v>
      </c>
      <c r="R33" s="33">
        <f>VLOOKUP($H33,'LISTA ZAWODNIKOW'!$A$3:$J$108,2)</f>
        <v>0</v>
      </c>
    </row>
    <row r="34" spans="1:18" ht="13.5">
      <c r="A34" t="s">
        <v>175</v>
      </c>
      <c r="B34" t="s">
        <v>176</v>
      </c>
      <c r="D34">
        <v>8</v>
      </c>
      <c r="E34" s="34" t="s">
        <v>215</v>
      </c>
      <c r="F34">
        <v>2019</v>
      </c>
      <c r="G34" t="s">
        <v>178</v>
      </c>
      <c r="H34">
        <v>64</v>
      </c>
      <c r="I34" s="1" t="s">
        <v>216</v>
      </c>
      <c r="J34" s="32">
        <f>E34-'CZASY STARTOW'!$E$16</f>
        <v>0.0020138888888888706</v>
      </c>
      <c r="K34" s="33">
        <f>VLOOKUP($H34,'LISTA ZAWODNIKOW'!$A$3:$J$108,2)</f>
        <v>0</v>
      </c>
      <c r="L34" s="33">
        <f>VLOOKUP($H34,'LISTA ZAWODNIKOW'!$A$3:$J$108,3)</f>
        <v>0</v>
      </c>
      <c r="M34" s="33">
        <f>VLOOKUP($H34,'LISTA ZAWODNIKOW'!$A$3:$J$108,4)</f>
        <v>0</v>
      </c>
      <c r="N34" s="33">
        <f>VLOOKUP($H34,'LISTA ZAWODNIKOW'!$A$3:$J$108,6)</f>
        <v>0</v>
      </c>
      <c r="O34" s="33">
        <f>VLOOKUP($H34,'LISTA ZAWODNIKOW'!$A$3:$J$108,7)</f>
        <v>2004</v>
      </c>
      <c r="P34" s="33">
        <f>VLOOKUP($H34,'LISTA ZAWODNIKOW'!$A$3:$J$108,8)</f>
        <v>0</v>
      </c>
      <c r="Q34" s="33">
        <f>VLOOKUP($H34,'LISTA ZAWODNIKOW'!$A$3:$J$108,9)</f>
        <v>0</v>
      </c>
      <c r="R34" s="33">
        <f>VLOOKUP($H34,'LISTA ZAWODNIKOW'!$A$3:$J$108,2)</f>
        <v>0</v>
      </c>
    </row>
    <row r="35" spans="1:18" ht="13.5">
      <c r="A35" t="s">
        <v>175</v>
      </c>
      <c r="B35" t="s">
        <v>176</v>
      </c>
      <c r="D35">
        <v>8</v>
      </c>
      <c r="E35" s="34" t="s">
        <v>217</v>
      </c>
      <c r="F35">
        <v>2019</v>
      </c>
      <c r="G35" t="s">
        <v>178</v>
      </c>
      <c r="H35">
        <v>63</v>
      </c>
      <c r="I35" s="1" t="s">
        <v>218</v>
      </c>
      <c r="J35" s="32">
        <f>E35-'CZASY STARTOW'!$E$16</f>
        <v>0.0020370370370370594</v>
      </c>
      <c r="K35" s="33">
        <f>VLOOKUP($H35,'LISTA ZAWODNIKOW'!$A$3:$J$108,2)</f>
        <v>0</v>
      </c>
      <c r="L35" s="33">
        <f>VLOOKUP($H35,'LISTA ZAWODNIKOW'!$A$3:$J$108,3)</f>
        <v>0</v>
      </c>
      <c r="M35" s="33">
        <f>VLOOKUP($H35,'LISTA ZAWODNIKOW'!$A$3:$J$108,4)</f>
        <v>0</v>
      </c>
      <c r="N35" s="33">
        <f>VLOOKUP($H35,'LISTA ZAWODNIKOW'!$A$3:$J$108,6)</f>
        <v>0</v>
      </c>
      <c r="O35" s="33">
        <f>VLOOKUP($H35,'LISTA ZAWODNIKOW'!$A$3:$J$108,7)</f>
        <v>2004</v>
      </c>
      <c r="P35" s="33">
        <f>VLOOKUP($H35,'LISTA ZAWODNIKOW'!$A$3:$J$108,8)</f>
        <v>0</v>
      </c>
      <c r="Q35" s="33">
        <f>VLOOKUP($H35,'LISTA ZAWODNIKOW'!$A$3:$J$108,9)</f>
        <v>0</v>
      </c>
      <c r="R35" s="33">
        <f>VLOOKUP($H35,'LISTA ZAWODNIKOW'!$A$3:$J$108,2)</f>
        <v>0</v>
      </c>
    </row>
    <row r="36" spans="1:18" ht="13.5">
      <c r="A36" t="s">
        <v>175</v>
      </c>
      <c r="B36" t="s">
        <v>176</v>
      </c>
      <c r="D36">
        <v>8</v>
      </c>
      <c r="E36" s="34" t="s">
        <v>219</v>
      </c>
      <c r="F36">
        <v>2019</v>
      </c>
      <c r="G36" t="s">
        <v>178</v>
      </c>
      <c r="H36">
        <v>16</v>
      </c>
      <c r="I36" s="1" t="s">
        <v>220</v>
      </c>
      <c r="J36" s="32">
        <f>E36-'CZASY STARTOW'!$E$16</f>
        <v>0.002060185185185137</v>
      </c>
      <c r="K36" s="33">
        <f>VLOOKUP($H36,'LISTA ZAWODNIKOW'!$A$3:$J$108,2)</f>
        <v>0</v>
      </c>
      <c r="L36" s="33">
        <f>VLOOKUP($H36,'LISTA ZAWODNIKOW'!$A$3:$J$108,3)</f>
        <v>0</v>
      </c>
      <c r="M36" s="33">
        <f>VLOOKUP($H36,'LISTA ZAWODNIKOW'!$A$3:$J$108,4)</f>
        <v>0</v>
      </c>
      <c r="N36" s="33">
        <f>VLOOKUP($H36,'LISTA ZAWODNIKOW'!$A$3:$J$108,6)</f>
        <v>0</v>
      </c>
      <c r="O36" s="33">
        <f>VLOOKUP($H36,'LISTA ZAWODNIKOW'!$A$3:$J$108,7)</f>
        <v>2007</v>
      </c>
      <c r="P36" s="33">
        <f>VLOOKUP($H36,'LISTA ZAWODNIKOW'!$A$3:$J$108,8)</f>
        <v>0</v>
      </c>
      <c r="Q36" s="33">
        <f>VLOOKUP($H36,'LISTA ZAWODNIKOW'!$A$3:$J$108,9)</f>
        <v>0</v>
      </c>
      <c r="R36" s="33">
        <f>VLOOKUP($H36,'LISTA ZAWODNIKOW'!$A$3:$J$108,2)</f>
        <v>0</v>
      </c>
    </row>
    <row r="37" spans="1:17" ht="13.5">
      <c r="A37" t="s">
        <v>175</v>
      </c>
      <c r="B37" t="s">
        <v>176</v>
      </c>
      <c r="D37">
        <v>8</v>
      </c>
      <c r="E37" s="34" t="s">
        <v>221</v>
      </c>
      <c r="F37">
        <v>2019</v>
      </c>
      <c r="G37" t="s">
        <v>178</v>
      </c>
      <c r="H37">
        <v>30</v>
      </c>
      <c r="I37" s="1" t="s">
        <v>222</v>
      </c>
      <c r="J37" s="32">
        <f>E37-'CZASY STARTOW'!$E$16</f>
        <v>0.002094907407407365</v>
      </c>
      <c r="K37" s="33">
        <f>VLOOKUP($H37,'LISTA ZAWODNIKOW'!$A$3:$J$108,2)</f>
        <v>0</v>
      </c>
      <c r="L37" s="33">
        <f>VLOOKUP($H37,'LISTA ZAWODNIKOW'!$A$3:$J$108,3)</f>
        <v>0</v>
      </c>
      <c r="M37" s="33">
        <f>VLOOKUP($H37,'LISTA ZAWODNIKOW'!$A$3:$J$108,4)</f>
        <v>0</v>
      </c>
      <c r="N37" s="33">
        <f>VLOOKUP($H37,'LISTA ZAWODNIKOW'!$A$3:$J$108,6)</f>
        <v>0</v>
      </c>
      <c r="O37" s="33">
        <f>VLOOKUP($H37,'LISTA ZAWODNIKOW'!$A$3:$J$108,7)</f>
        <v>2006</v>
      </c>
      <c r="P37" s="33">
        <f>VLOOKUP($H37,'LISTA ZAWODNIKOW'!$A$3:$J$108,8)</f>
        <v>0</v>
      </c>
      <c r="Q37" s="33">
        <f>VLOOKUP($H37,'LISTA ZAWODNIKOW'!$A$3:$J$108,9)</f>
        <v>0</v>
      </c>
    </row>
    <row r="38" spans="1:17" ht="13.5">
      <c r="A38" t="s">
        <v>175</v>
      </c>
      <c r="B38" t="s">
        <v>176</v>
      </c>
      <c r="D38">
        <v>8</v>
      </c>
      <c r="E38" s="34" t="s">
        <v>223</v>
      </c>
      <c r="F38">
        <v>2019</v>
      </c>
      <c r="G38" t="s">
        <v>178</v>
      </c>
      <c r="H38">
        <v>38</v>
      </c>
      <c r="I38" s="1" t="s">
        <v>224</v>
      </c>
      <c r="J38" s="32">
        <f>E38-'CZASY STARTOW'!$E$16</f>
        <v>0.0022222222222222365</v>
      </c>
      <c r="K38" s="33">
        <f>VLOOKUP($H38,'LISTA ZAWODNIKOW'!$A$3:$J$108,2)</f>
        <v>0</v>
      </c>
      <c r="L38" s="33">
        <f>VLOOKUP($H38,'LISTA ZAWODNIKOW'!$A$3:$J$108,3)</f>
        <v>0</v>
      </c>
      <c r="M38" s="33">
        <f>VLOOKUP($H38,'LISTA ZAWODNIKOW'!$A$3:$J$108,4)</f>
        <v>0</v>
      </c>
      <c r="N38" s="33">
        <f>VLOOKUP($H38,'LISTA ZAWODNIKOW'!$A$3:$J$108,6)</f>
        <v>0</v>
      </c>
      <c r="O38" s="33">
        <f>VLOOKUP($H38,'LISTA ZAWODNIKOW'!$A$3:$J$108,7)</f>
        <v>2006</v>
      </c>
      <c r="P38" s="33">
        <f>VLOOKUP($H38,'LISTA ZAWODNIKOW'!$A$3:$J$108,8)</f>
        <v>0</v>
      </c>
      <c r="Q38" s="33">
        <f>VLOOKUP($H38,'LISTA ZAWODNIKOW'!$A$3:$J$108,9)</f>
        <v>0</v>
      </c>
    </row>
    <row r="39" spans="1:17" ht="13.5">
      <c r="A39" t="s">
        <v>175</v>
      </c>
      <c r="B39" t="s">
        <v>176</v>
      </c>
      <c r="D39">
        <v>8</v>
      </c>
      <c r="E39" s="34" t="s">
        <v>225</v>
      </c>
      <c r="F39">
        <v>2019</v>
      </c>
      <c r="G39" t="s">
        <v>178</v>
      </c>
      <c r="H39">
        <v>34</v>
      </c>
      <c r="J39" s="32">
        <f>E39-'CZASY STARTOW'!$E$16</f>
        <v>0.0023263888888889195</v>
      </c>
      <c r="K39" s="33">
        <f>VLOOKUP($H39,'LISTA ZAWODNIKOW'!$A$3:$J$108,2)</f>
        <v>0</v>
      </c>
      <c r="L39" s="33">
        <f>VLOOKUP($H39,'LISTA ZAWODNIKOW'!$A$3:$J$108,3)</f>
        <v>0</v>
      </c>
      <c r="M39" s="33">
        <f>VLOOKUP($H39,'LISTA ZAWODNIKOW'!$A$3:$J$108,4)</f>
        <v>0</v>
      </c>
      <c r="N39" s="33">
        <f>VLOOKUP($H39,'LISTA ZAWODNIKOW'!$A$3:$J$108,6)</f>
        <v>0</v>
      </c>
      <c r="O39" s="33">
        <f>VLOOKUP($H39,'LISTA ZAWODNIKOW'!$A$3:$J$108,7)</f>
        <v>2005</v>
      </c>
      <c r="P39" s="33">
        <f>VLOOKUP($H39,'LISTA ZAWODNIKOW'!$A$3:$J$108,8)</f>
        <v>0</v>
      </c>
      <c r="Q39" s="33">
        <f>VLOOKUP($H39,'LISTA ZAWODNIKOW'!$A$3:$J$108,9)</f>
        <v>0</v>
      </c>
    </row>
    <row r="40" spans="1:17" ht="13.5">
      <c r="A40" t="s">
        <v>175</v>
      </c>
      <c r="B40" t="s">
        <v>176</v>
      </c>
      <c r="D40">
        <v>8</v>
      </c>
      <c r="E40" s="34" t="s">
        <v>226</v>
      </c>
      <c r="F40">
        <v>2019</v>
      </c>
      <c r="G40" t="s">
        <v>178</v>
      </c>
      <c r="H40">
        <v>66</v>
      </c>
      <c r="I40" s="1" t="s">
        <v>227</v>
      </c>
      <c r="J40" s="32">
        <f>E40-'CZASY STARTOW'!$E$16</f>
        <v>0.0024189814814814525</v>
      </c>
      <c r="K40" s="33">
        <f>VLOOKUP($H40,'LISTA ZAWODNIKOW'!$A$3:$J$108,2)</f>
        <v>0</v>
      </c>
      <c r="L40" s="33">
        <f>VLOOKUP($H40,'LISTA ZAWODNIKOW'!$A$3:$J$108,3)</f>
        <v>0</v>
      </c>
      <c r="M40" s="33">
        <f>VLOOKUP($H40,'LISTA ZAWODNIKOW'!$A$3:$J$108,4)</f>
        <v>0</v>
      </c>
      <c r="N40" s="33">
        <f>VLOOKUP($H40,'LISTA ZAWODNIKOW'!$A$3:$J$108,6)</f>
        <v>0</v>
      </c>
      <c r="O40" s="33">
        <f>VLOOKUP($H40,'LISTA ZAWODNIKOW'!$A$3:$J$108,7)</f>
        <v>2004</v>
      </c>
      <c r="P40" s="33">
        <f>VLOOKUP($H40,'LISTA ZAWODNIKOW'!$A$3:$J$108,8)</f>
        <v>0</v>
      </c>
      <c r="Q40" s="33">
        <f>VLOOKUP($H40,'LISTA ZAWODNIKOW'!$A$3:$J$108,9)</f>
        <v>0</v>
      </c>
    </row>
    <row r="41" spans="1:17" ht="13.5">
      <c r="A41" t="s">
        <v>175</v>
      </c>
      <c r="B41" t="s">
        <v>176</v>
      </c>
      <c r="D41">
        <v>8</v>
      </c>
      <c r="E41" s="34" t="s">
        <v>228</v>
      </c>
      <c r="F41">
        <v>2019</v>
      </c>
      <c r="G41" t="s">
        <v>178</v>
      </c>
      <c r="H41">
        <v>68</v>
      </c>
      <c r="I41" s="1" t="s">
        <v>229</v>
      </c>
      <c r="J41" s="32">
        <f>E41-'CZASY STARTOW'!$E$16</f>
        <v>0.002476851851851869</v>
      </c>
      <c r="K41" s="33">
        <f>VLOOKUP($H41,'LISTA ZAWODNIKOW'!$A$3:$J$108,2)</f>
        <v>0</v>
      </c>
      <c r="L41" s="33">
        <f>VLOOKUP($H41,'LISTA ZAWODNIKOW'!$A$3:$J$108,3)</f>
        <v>0</v>
      </c>
      <c r="M41" s="33">
        <f>VLOOKUP($H41,'LISTA ZAWODNIKOW'!$A$3:$J$108,4)</f>
        <v>0</v>
      </c>
      <c r="N41" s="33">
        <f>VLOOKUP($H41,'LISTA ZAWODNIKOW'!$A$3:$J$108,6)</f>
        <v>0</v>
      </c>
      <c r="O41" s="33">
        <f>VLOOKUP($H41,'LISTA ZAWODNIKOW'!$A$3:$J$108,7)</f>
        <v>2008</v>
      </c>
      <c r="P41" s="33">
        <f>VLOOKUP($H41,'LISTA ZAWODNIKOW'!$A$3:$J$108,8)</f>
        <v>0</v>
      </c>
      <c r="Q41" s="33">
        <f>VLOOKUP($H41,'LISTA ZAWODNIKOW'!$A$3:$J$108,9)</f>
        <v>0</v>
      </c>
    </row>
    <row r="42" spans="1:17" ht="13.5">
      <c r="A42" t="s">
        <v>175</v>
      </c>
      <c r="B42" t="s">
        <v>176</v>
      </c>
      <c r="D42">
        <v>8</v>
      </c>
      <c r="E42" s="34" t="s">
        <v>230</v>
      </c>
      <c r="F42">
        <v>2019</v>
      </c>
      <c r="G42" t="s">
        <v>178</v>
      </c>
      <c r="H42">
        <v>69</v>
      </c>
      <c r="I42" s="1" t="s">
        <v>231</v>
      </c>
      <c r="J42" s="32">
        <f>E42-'CZASY STARTOW'!$E$16</f>
        <v>0.0026967592592592737</v>
      </c>
      <c r="K42" s="33">
        <f>VLOOKUP($H42,'LISTA ZAWODNIKOW'!$A$3:$J$108,2)</f>
        <v>0</v>
      </c>
      <c r="L42" s="33">
        <f>VLOOKUP($H42,'LISTA ZAWODNIKOW'!$A$3:$J$108,3)</f>
        <v>0</v>
      </c>
      <c r="M42" s="33">
        <f>VLOOKUP($H42,'LISTA ZAWODNIKOW'!$A$3:$J$108,4)</f>
        <v>0</v>
      </c>
      <c r="N42" s="33">
        <f>VLOOKUP($H42,'LISTA ZAWODNIKOW'!$A$3:$J$108,6)</f>
        <v>0</v>
      </c>
      <c r="O42" s="33">
        <f>VLOOKUP($H42,'LISTA ZAWODNIKOW'!$A$3:$J$108,7)</f>
        <v>2004</v>
      </c>
      <c r="P42" s="33">
        <f>VLOOKUP($H42,'LISTA ZAWODNIKOW'!$A$3:$J$108,8)</f>
        <v>0</v>
      </c>
      <c r="Q42" s="33">
        <f>VLOOKUP($H42,'LISTA ZAWODNIKOW'!$A$3:$J$108,9)</f>
        <v>0</v>
      </c>
    </row>
    <row r="43" spans="1:17" ht="13.5">
      <c r="A43" t="s">
        <v>175</v>
      </c>
      <c r="B43" t="s">
        <v>176</v>
      </c>
      <c r="D43">
        <v>8</v>
      </c>
      <c r="E43" s="34" t="s">
        <v>232</v>
      </c>
      <c r="F43">
        <v>2019</v>
      </c>
      <c r="G43" t="s">
        <v>178</v>
      </c>
      <c r="H43">
        <v>60</v>
      </c>
      <c r="I43" s="1" t="s">
        <v>233</v>
      </c>
      <c r="J43" s="32">
        <f>E43-'CZASY STARTOW'!$E$16</f>
        <v>0.0027430555555555403</v>
      </c>
      <c r="K43" s="33">
        <f>VLOOKUP($H43,'LISTA ZAWODNIKOW'!$A$3:$J$108,2)</f>
        <v>0</v>
      </c>
      <c r="L43" s="33">
        <f>VLOOKUP($H43,'LISTA ZAWODNIKOW'!$A$3:$J$108,3)</f>
        <v>0</v>
      </c>
      <c r="M43" s="33">
        <f>VLOOKUP($H43,'LISTA ZAWODNIKOW'!$A$3:$J$108,4)</f>
        <v>0</v>
      </c>
      <c r="N43" s="33">
        <f>VLOOKUP($H43,'LISTA ZAWODNIKOW'!$A$3:$J$108,6)</f>
        <v>0</v>
      </c>
      <c r="O43" s="33">
        <f>VLOOKUP($H43,'LISTA ZAWODNIKOW'!$A$3:$J$108,7)</f>
        <v>2006</v>
      </c>
      <c r="P43" s="33">
        <f>VLOOKUP($H43,'LISTA ZAWODNIKOW'!$A$3:$J$108,8)</f>
        <v>0</v>
      </c>
      <c r="Q43" s="33">
        <f>VLOOKUP($H43,'LISTA ZAWODNIKOW'!$A$3:$J$108,9)</f>
        <v>0</v>
      </c>
    </row>
    <row r="44" spans="1:17" ht="13.5">
      <c r="A44" t="s">
        <v>175</v>
      </c>
      <c r="B44" t="s">
        <v>176</v>
      </c>
      <c r="D44">
        <v>8</v>
      </c>
      <c r="E44" s="34" t="s">
        <v>234</v>
      </c>
      <c r="F44">
        <v>2019</v>
      </c>
      <c r="G44" t="s">
        <v>178</v>
      </c>
      <c r="H44">
        <v>59</v>
      </c>
      <c r="I44" s="1" t="s">
        <v>235</v>
      </c>
      <c r="J44" s="32">
        <f>E44-'CZASY STARTOW'!$E$16</f>
        <v>0.0029050925925926396</v>
      </c>
      <c r="K44" s="33">
        <f>VLOOKUP($H44,'LISTA ZAWODNIKOW'!$A$3:$J$108,2)</f>
        <v>0</v>
      </c>
      <c r="L44" s="33">
        <f>VLOOKUP($H44,'LISTA ZAWODNIKOW'!$A$3:$J$108,3)</f>
        <v>0</v>
      </c>
      <c r="M44" s="33">
        <f>VLOOKUP($H44,'LISTA ZAWODNIKOW'!$A$3:$J$108,4)</f>
        <v>0</v>
      </c>
      <c r="N44" s="33">
        <f>VLOOKUP($H44,'LISTA ZAWODNIKOW'!$A$3:$J$108,6)</f>
        <v>0</v>
      </c>
      <c r="O44" s="33">
        <f>VLOOKUP($H44,'LISTA ZAWODNIKOW'!$A$3:$J$108,7)</f>
        <v>2008</v>
      </c>
      <c r="P44" s="33">
        <f>VLOOKUP($H44,'LISTA ZAWODNIKOW'!$A$3:$J$108,8)</f>
        <v>0</v>
      </c>
      <c r="Q44" s="33">
        <f>VLOOKUP($H44,'LISTA ZAWODNIKOW'!$A$3:$J$108,9)</f>
        <v>0</v>
      </c>
    </row>
    <row r="45" spans="1:17" ht="13.5">
      <c r="A45" t="s">
        <v>175</v>
      </c>
      <c r="B45" t="s">
        <v>176</v>
      </c>
      <c r="D45">
        <v>8</v>
      </c>
      <c r="E45" s="34" t="s">
        <v>236</v>
      </c>
      <c r="F45">
        <v>2019</v>
      </c>
      <c r="G45" t="s">
        <v>178</v>
      </c>
      <c r="H45">
        <v>19</v>
      </c>
      <c r="J45" s="32">
        <f>E45-'CZASY STARTOW'!$E$17</f>
        <v>0.020069444444444473</v>
      </c>
      <c r="K45" s="33">
        <f>VLOOKUP($H45,'LISTA ZAWODNIKOW'!$A$3:$J$108,2)</f>
        <v>0</v>
      </c>
      <c r="L45" s="33">
        <f>VLOOKUP($H45,'LISTA ZAWODNIKOW'!$A$3:$J$108,3)</f>
        <v>0</v>
      </c>
      <c r="M45" s="33">
        <f>VLOOKUP($H45,'LISTA ZAWODNIKOW'!$A$3:$J$108,4)</f>
        <v>0</v>
      </c>
      <c r="N45" s="33">
        <f>VLOOKUP($H45,'LISTA ZAWODNIKOW'!$A$3:$J$108,6)</f>
        <v>0</v>
      </c>
      <c r="O45" s="33">
        <f>VLOOKUP($H45,'LISTA ZAWODNIKOW'!$A$3:$J$108,7)</f>
        <v>1979</v>
      </c>
      <c r="P45" s="33">
        <f>VLOOKUP($H45,'LISTA ZAWODNIKOW'!$A$3:$J$108,8)</f>
        <v>0</v>
      </c>
      <c r="Q45" s="33">
        <f>VLOOKUP($H45,'LISTA ZAWODNIKOW'!$A$3:$J$108,9)</f>
        <v>0</v>
      </c>
    </row>
    <row r="46" spans="1:17" ht="13.5">
      <c r="A46" t="s">
        <v>175</v>
      </c>
      <c r="B46" t="s">
        <v>176</v>
      </c>
      <c r="D46">
        <v>8</v>
      </c>
      <c r="E46" s="34" t="s">
        <v>237</v>
      </c>
      <c r="F46">
        <v>2019</v>
      </c>
      <c r="G46" t="s">
        <v>178</v>
      </c>
      <c r="H46">
        <v>43</v>
      </c>
      <c r="J46" s="32">
        <f>E46-'CZASY STARTOW'!$E$17</f>
        <v>0.020439814814814827</v>
      </c>
      <c r="K46" s="33">
        <f>VLOOKUP($H46,'LISTA ZAWODNIKOW'!$A$3:$J$108,2)</f>
        <v>0</v>
      </c>
      <c r="L46" s="33">
        <f>VLOOKUP($H46,'LISTA ZAWODNIKOW'!$A$3:$J$108,3)</f>
        <v>0</v>
      </c>
      <c r="M46" s="33">
        <f>VLOOKUP($H46,'LISTA ZAWODNIKOW'!$A$3:$J$108,4)</f>
        <v>0</v>
      </c>
      <c r="N46" s="33">
        <f>VLOOKUP($H46,'LISTA ZAWODNIKOW'!$A$3:$J$108,6)</f>
        <v>0</v>
      </c>
      <c r="O46" s="33">
        <f>VLOOKUP($H46,'LISTA ZAWODNIKOW'!$A$3:$J$108,7)</f>
        <v>1977</v>
      </c>
      <c r="P46" s="33">
        <f>VLOOKUP($H46,'LISTA ZAWODNIKOW'!$A$3:$J$108,8)</f>
        <v>0</v>
      </c>
      <c r="Q46" s="33">
        <f>VLOOKUP($H46,'LISTA ZAWODNIKOW'!$A$3:$J$108,9)</f>
        <v>0</v>
      </c>
    </row>
    <row r="47" spans="1:17" ht="13.5">
      <c r="A47" t="s">
        <v>175</v>
      </c>
      <c r="B47" t="s">
        <v>176</v>
      </c>
      <c r="D47">
        <v>8</v>
      </c>
      <c r="E47" s="34" t="s">
        <v>238</v>
      </c>
      <c r="F47">
        <v>2019</v>
      </c>
      <c r="G47" t="s">
        <v>178</v>
      </c>
      <c r="H47">
        <v>67</v>
      </c>
      <c r="J47" s="32">
        <f>E47-'CZASY STARTOW'!$E$17</f>
        <v>0.020763888888888915</v>
      </c>
      <c r="K47" s="33">
        <f>VLOOKUP($H47,'LISTA ZAWODNIKOW'!$A$3:$J$108,2)</f>
        <v>0</v>
      </c>
      <c r="L47" s="33">
        <f>VLOOKUP($H47,'LISTA ZAWODNIKOW'!$A$3:$J$108,3)</f>
        <v>0</v>
      </c>
      <c r="M47" s="33">
        <f>VLOOKUP($H47,'LISTA ZAWODNIKOW'!$A$3:$J$108,4)</f>
        <v>0</v>
      </c>
      <c r="N47" s="33">
        <f>VLOOKUP($H47,'LISTA ZAWODNIKOW'!$A$3:$J$108,6)</f>
        <v>0</v>
      </c>
      <c r="O47" s="33">
        <f>VLOOKUP($H47,'LISTA ZAWODNIKOW'!$A$3:$J$108,7)</f>
        <v>1979</v>
      </c>
      <c r="P47" s="33">
        <f>VLOOKUP($H47,'LISTA ZAWODNIKOW'!$A$3:$J$108,8)</f>
        <v>0</v>
      </c>
      <c r="Q47" s="33">
        <f>VLOOKUP($H47,'LISTA ZAWODNIKOW'!$A$3:$J$108,9)</f>
        <v>0</v>
      </c>
    </row>
    <row r="48" spans="1:17" ht="13.5">
      <c r="A48" t="s">
        <v>175</v>
      </c>
      <c r="B48" t="s">
        <v>176</v>
      </c>
      <c r="D48">
        <v>8</v>
      </c>
      <c r="E48" s="34" t="s">
        <v>239</v>
      </c>
      <c r="F48">
        <v>2019</v>
      </c>
      <c r="G48" t="s">
        <v>178</v>
      </c>
      <c r="H48">
        <v>55</v>
      </c>
      <c r="J48" s="32">
        <f>E48-'CZASY STARTOW'!$E$17</f>
        <v>0.021064814814814814</v>
      </c>
      <c r="K48" s="33">
        <f>VLOOKUP($H48,'LISTA ZAWODNIKOW'!$A$3:$J$108,2)</f>
        <v>0</v>
      </c>
      <c r="L48" s="33">
        <f>VLOOKUP($H48,'LISTA ZAWODNIKOW'!$A$3:$J$108,3)</f>
        <v>0</v>
      </c>
      <c r="M48" s="33">
        <f>VLOOKUP($H48,'LISTA ZAWODNIKOW'!$A$3:$J$108,4)</f>
        <v>0</v>
      </c>
      <c r="N48" s="33">
        <f>VLOOKUP($H48,'LISTA ZAWODNIKOW'!$A$3:$J$108,6)</f>
        <v>0</v>
      </c>
      <c r="O48" s="33">
        <f>VLOOKUP($H48,'LISTA ZAWODNIKOW'!$A$3:$J$108,7)</f>
        <v>1983</v>
      </c>
      <c r="P48" s="33">
        <f>VLOOKUP($H48,'LISTA ZAWODNIKOW'!$A$3:$J$108,8)</f>
        <v>0</v>
      </c>
      <c r="Q48" s="33">
        <f>VLOOKUP($H48,'LISTA ZAWODNIKOW'!$A$3:$J$108,9)</f>
        <v>0</v>
      </c>
    </row>
    <row r="49" spans="1:17" ht="13.5">
      <c r="A49" t="s">
        <v>175</v>
      </c>
      <c r="B49" t="s">
        <v>176</v>
      </c>
      <c r="D49">
        <v>8</v>
      </c>
      <c r="E49" s="34" t="s">
        <v>240</v>
      </c>
      <c r="F49">
        <v>2019</v>
      </c>
      <c r="G49" t="s">
        <v>178</v>
      </c>
      <c r="H49">
        <v>42</v>
      </c>
      <c r="J49" s="32">
        <f>E49-'CZASY STARTOW'!$E$17</f>
        <v>0.021365740740740713</v>
      </c>
      <c r="K49" s="33">
        <f>VLOOKUP($H49,'LISTA ZAWODNIKOW'!$A$3:$J$108,2)</f>
        <v>0</v>
      </c>
      <c r="L49" s="33">
        <f>VLOOKUP($H49,'LISTA ZAWODNIKOW'!$A$3:$J$108,3)</f>
        <v>0</v>
      </c>
      <c r="M49" s="33">
        <f>VLOOKUP($H49,'LISTA ZAWODNIKOW'!$A$3:$J$108,4)</f>
        <v>0</v>
      </c>
      <c r="N49" s="33">
        <f>VLOOKUP($H49,'LISTA ZAWODNIKOW'!$A$3:$J$108,6)</f>
        <v>0</v>
      </c>
      <c r="O49" s="33">
        <f>VLOOKUP($H49,'LISTA ZAWODNIKOW'!$A$3:$J$108,7)</f>
        <v>1965</v>
      </c>
      <c r="P49" s="33">
        <f>VLOOKUP($H49,'LISTA ZAWODNIKOW'!$A$3:$J$108,8)</f>
        <v>0</v>
      </c>
      <c r="Q49" s="33">
        <f>VLOOKUP($H49,'LISTA ZAWODNIKOW'!$A$3:$J$108,9)</f>
        <v>0</v>
      </c>
    </row>
    <row r="50" spans="1:17" ht="13.5">
      <c r="A50" t="s">
        <v>175</v>
      </c>
      <c r="B50" t="s">
        <v>176</v>
      </c>
      <c r="D50">
        <v>8</v>
      </c>
      <c r="E50" s="34" t="s">
        <v>241</v>
      </c>
      <c r="F50">
        <v>2019</v>
      </c>
      <c r="G50" t="s">
        <v>178</v>
      </c>
      <c r="H50">
        <v>46</v>
      </c>
      <c r="J50" s="32">
        <f>E50-'CZASY STARTOW'!$E$17</f>
        <v>0.021504629629629624</v>
      </c>
      <c r="K50" s="33">
        <f>VLOOKUP($H50,'LISTA ZAWODNIKOW'!$A$3:$J$108,2)</f>
        <v>0</v>
      </c>
      <c r="L50" s="33">
        <f>VLOOKUP($H50,'LISTA ZAWODNIKOW'!$A$3:$J$108,3)</f>
        <v>0</v>
      </c>
      <c r="M50" s="33">
        <f>VLOOKUP($H50,'LISTA ZAWODNIKOW'!$A$3:$J$108,4)</f>
        <v>0</v>
      </c>
      <c r="N50" s="33">
        <f>VLOOKUP($H50,'LISTA ZAWODNIKOW'!$A$3:$J$108,6)</f>
        <v>0</v>
      </c>
      <c r="O50" s="33">
        <f>VLOOKUP($H50,'LISTA ZAWODNIKOW'!$A$3:$J$108,7)</f>
        <v>1984</v>
      </c>
      <c r="P50" s="33">
        <f>VLOOKUP($H50,'LISTA ZAWODNIKOW'!$A$3:$J$108,8)</f>
        <v>0</v>
      </c>
      <c r="Q50" s="33">
        <f>VLOOKUP($H50,'LISTA ZAWODNIKOW'!$A$3:$J$108,9)</f>
        <v>0</v>
      </c>
    </row>
    <row r="51" spans="1:17" ht="13.5">
      <c r="A51" t="s">
        <v>175</v>
      </c>
      <c r="B51" t="s">
        <v>176</v>
      </c>
      <c r="D51">
        <v>8</v>
      </c>
      <c r="E51" s="34" t="s">
        <v>242</v>
      </c>
      <c r="F51">
        <v>2019</v>
      </c>
      <c r="G51" t="s">
        <v>178</v>
      </c>
      <c r="H51">
        <v>5</v>
      </c>
      <c r="J51" s="32">
        <f>E51-'CZASY STARTOW'!$E$17</f>
        <v>0.021817129629629672</v>
      </c>
      <c r="K51" s="33">
        <f>VLOOKUP($H51,'LISTA ZAWODNIKOW'!$A$3:$J$108,2)</f>
        <v>0</v>
      </c>
      <c r="L51" s="33">
        <f>VLOOKUP($H51,'LISTA ZAWODNIKOW'!$A$3:$J$108,3)</f>
        <v>0</v>
      </c>
      <c r="M51" s="33">
        <f>VLOOKUP($H51,'LISTA ZAWODNIKOW'!$A$3:$J$108,4)</f>
        <v>0</v>
      </c>
      <c r="N51" s="33">
        <f>VLOOKUP($H51,'LISTA ZAWODNIKOW'!$A$3:$J$108,6)</f>
        <v>0</v>
      </c>
      <c r="O51" s="33">
        <f>VLOOKUP($H51,'LISTA ZAWODNIKOW'!$A$3:$J$108,7)</f>
        <v>1976</v>
      </c>
      <c r="P51" s="33">
        <f>VLOOKUP($H51,'LISTA ZAWODNIKOW'!$A$3:$J$108,8)</f>
        <v>0</v>
      </c>
      <c r="Q51" s="33">
        <f>VLOOKUP($H51,'LISTA ZAWODNIKOW'!$A$3:$J$108,9)</f>
        <v>0</v>
      </c>
    </row>
    <row r="52" spans="1:17" ht="13.5">
      <c r="A52" t="s">
        <v>175</v>
      </c>
      <c r="B52" t="s">
        <v>176</v>
      </c>
      <c r="D52">
        <v>8</v>
      </c>
      <c r="E52" s="34" t="s">
        <v>243</v>
      </c>
      <c r="F52">
        <v>2019</v>
      </c>
      <c r="G52" t="s">
        <v>178</v>
      </c>
      <c r="H52">
        <v>32</v>
      </c>
      <c r="J52" s="32">
        <f>E52-'CZASY STARTOW'!$E$17</f>
        <v>0.022256944444444482</v>
      </c>
      <c r="K52" s="33">
        <f>VLOOKUP($H52,'LISTA ZAWODNIKOW'!$A$3:$J$108,2)</f>
        <v>0</v>
      </c>
      <c r="L52" s="33">
        <f>VLOOKUP($H52,'LISTA ZAWODNIKOW'!$A$3:$J$108,3)</f>
        <v>0</v>
      </c>
      <c r="M52" s="33">
        <f>VLOOKUP($H52,'LISTA ZAWODNIKOW'!$A$3:$J$108,4)</f>
        <v>0</v>
      </c>
      <c r="N52" s="33">
        <f>VLOOKUP($H52,'LISTA ZAWODNIKOW'!$A$3:$J$108,6)</f>
        <v>0</v>
      </c>
      <c r="O52" s="33">
        <f>VLOOKUP($H52,'LISTA ZAWODNIKOW'!$A$3:$J$108,7)</f>
        <v>1977</v>
      </c>
      <c r="P52" s="33">
        <f>VLOOKUP($H52,'LISTA ZAWODNIKOW'!$A$3:$J$108,8)</f>
        <v>0</v>
      </c>
      <c r="Q52" s="33">
        <f>VLOOKUP($H52,'LISTA ZAWODNIKOW'!$A$3:$J$108,9)</f>
        <v>0</v>
      </c>
    </row>
    <row r="53" spans="1:17" ht="13.5">
      <c r="A53" t="s">
        <v>175</v>
      </c>
      <c r="B53" t="s">
        <v>176</v>
      </c>
      <c r="D53">
        <v>8</v>
      </c>
      <c r="E53" s="34" t="s">
        <v>244</v>
      </c>
      <c r="F53">
        <v>2019</v>
      </c>
      <c r="G53" t="s">
        <v>178</v>
      </c>
      <c r="H53">
        <v>52</v>
      </c>
      <c r="J53" s="32">
        <f>E53-'CZASY STARTOW'!$E$17</f>
        <v>0.022974537037037113</v>
      </c>
      <c r="K53" s="33">
        <f>VLOOKUP($H53,'LISTA ZAWODNIKOW'!$A$3:$J$108,2)</f>
        <v>0</v>
      </c>
      <c r="L53" s="33">
        <f>VLOOKUP($H53,'LISTA ZAWODNIKOW'!$A$3:$J$108,3)</f>
        <v>0</v>
      </c>
      <c r="M53" s="33">
        <f>VLOOKUP($H53,'LISTA ZAWODNIKOW'!$A$3:$J$108,4)</f>
        <v>0</v>
      </c>
      <c r="N53" s="33">
        <f>VLOOKUP($H53,'LISTA ZAWODNIKOW'!$A$3:$J$108,6)</f>
        <v>0</v>
      </c>
      <c r="O53" s="33">
        <f>VLOOKUP($H53,'LISTA ZAWODNIKOW'!$A$3:$J$108,7)</f>
        <v>1980</v>
      </c>
      <c r="P53" s="33">
        <f>VLOOKUP($H53,'LISTA ZAWODNIKOW'!$A$3:$J$108,8)</f>
        <v>0</v>
      </c>
      <c r="Q53" s="33">
        <f>VLOOKUP($H53,'LISTA ZAWODNIKOW'!$A$3:$J$108,9)</f>
        <v>0</v>
      </c>
    </row>
    <row r="54" spans="1:17" ht="13.5">
      <c r="A54" t="s">
        <v>175</v>
      </c>
      <c r="B54" t="s">
        <v>176</v>
      </c>
      <c r="D54">
        <v>8</v>
      </c>
      <c r="E54" s="34" t="s">
        <v>245</v>
      </c>
      <c r="F54">
        <v>2019</v>
      </c>
      <c r="G54" t="s">
        <v>178</v>
      </c>
      <c r="H54">
        <v>45</v>
      </c>
      <c r="J54" s="32">
        <f>E54-'CZASY STARTOW'!$E$17</f>
        <v>0.023125000000000062</v>
      </c>
      <c r="K54" s="33">
        <f>VLOOKUP($H54,'LISTA ZAWODNIKOW'!$A$3:$J$108,2)</f>
        <v>0</v>
      </c>
      <c r="L54" s="33">
        <f>VLOOKUP($H54,'LISTA ZAWODNIKOW'!$A$3:$J$108,3)</f>
        <v>0</v>
      </c>
      <c r="M54" s="33">
        <f>VLOOKUP($H54,'LISTA ZAWODNIKOW'!$A$3:$J$108,4)</f>
        <v>0</v>
      </c>
      <c r="N54" s="33">
        <f>VLOOKUP($H54,'LISTA ZAWODNIKOW'!$A$3:$J$108,6)</f>
        <v>0</v>
      </c>
      <c r="O54" s="33">
        <f>VLOOKUP($H54,'LISTA ZAWODNIKOW'!$A$3:$J$108,7)</f>
        <v>2018</v>
      </c>
      <c r="P54" s="33">
        <f>VLOOKUP($H54,'LISTA ZAWODNIKOW'!$A$3:$J$108,8)</f>
        <v>0</v>
      </c>
      <c r="Q54" s="33">
        <f>VLOOKUP($H54,'LISTA ZAWODNIKOW'!$A$3:$J$108,9)</f>
        <v>0</v>
      </c>
    </row>
    <row r="55" spans="1:17" ht="13.5">
      <c r="A55" t="s">
        <v>175</v>
      </c>
      <c r="B55" t="s">
        <v>176</v>
      </c>
      <c r="D55">
        <v>8</v>
      </c>
      <c r="E55" s="34" t="s">
        <v>246</v>
      </c>
      <c r="F55">
        <v>2019</v>
      </c>
      <c r="G55" t="s">
        <v>178</v>
      </c>
      <c r="H55">
        <v>20</v>
      </c>
      <c r="J55" s="32">
        <f>E55-'CZASY STARTOW'!$E$17</f>
        <v>0.02344907407407415</v>
      </c>
      <c r="K55" s="33">
        <f>VLOOKUP($H55,'LISTA ZAWODNIKOW'!$A$3:$J$108,2)</f>
        <v>0</v>
      </c>
      <c r="L55" s="33">
        <f>VLOOKUP($H55,'LISTA ZAWODNIKOW'!$A$3:$J$108,3)</f>
        <v>0</v>
      </c>
      <c r="M55" s="33">
        <f>VLOOKUP($H55,'LISTA ZAWODNIKOW'!$A$3:$J$108,4)</f>
        <v>0</v>
      </c>
      <c r="N55" s="33">
        <f>VLOOKUP($H55,'LISTA ZAWODNIKOW'!$A$3:$J$108,6)</f>
        <v>0</v>
      </c>
      <c r="O55" s="33">
        <f>VLOOKUP($H55,'LISTA ZAWODNIKOW'!$A$3:$J$108,7)</f>
        <v>1981</v>
      </c>
      <c r="P55" s="33">
        <f>VLOOKUP($H55,'LISTA ZAWODNIKOW'!$A$3:$J$108,8)</f>
        <v>0</v>
      </c>
      <c r="Q55" s="33">
        <f>VLOOKUP($H55,'LISTA ZAWODNIKOW'!$A$3:$J$108,9)</f>
        <v>0</v>
      </c>
    </row>
    <row r="56" spans="1:17" ht="13.5">
      <c r="A56" t="s">
        <v>175</v>
      </c>
      <c r="B56" t="s">
        <v>176</v>
      </c>
      <c r="D56">
        <v>8</v>
      </c>
      <c r="E56" s="34" t="s">
        <v>247</v>
      </c>
      <c r="F56">
        <v>2019</v>
      </c>
      <c r="G56" t="s">
        <v>178</v>
      </c>
      <c r="H56">
        <v>35</v>
      </c>
      <c r="J56" s="32">
        <f>E56-'CZASY STARTOW'!$E$17</f>
        <v>0.02487268518518526</v>
      </c>
      <c r="K56" s="33">
        <f>VLOOKUP($H56,'LISTA ZAWODNIKOW'!$A$3:$J$108,2)</f>
        <v>0</v>
      </c>
      <c r="L56" s="33">
        <f>VLOOKUP($H56,'LISTA ZAWODNIKOW'!$A$3:$J$108,3)</f>
        <v>0</v>
      </c>
      <c r="M56" s="33">
        <f>VLOOKUP($H56,'LISTA ZAWODNIKOW'!$A$3:$J$108,4)</f>
        <v>0</v>
      </c>
      <c r="N56" s="33">
        <f>VLOOKUP($H56,'LISTA ZAWODNIKOW'!$A$3:$J$108,6)</f>
        <v>0</v>
      </c>
      <c r="O56" s="33">
        <f>VLOOKUP($H56,'LISTA ZAWODNIKOW'!$A$3:$J$108,7)</f>
        <v>1971</v>
      </c>
      <c r="P56" s="33">
        <f>VLOOKUP($H56,'LISTA ZAWODNIKOW'!$A$3:$J$108,8)</f>
        <v>0</v>
      </c>
      <c r="Q56" s="33">
        <f>VLOOKUP($H56,'LISTA ZAWODNIKOW'!$A$3:$J$108,9)</f>
        <v>0</v>
      </c>
    </row>
    <row r="57" spans="1:17" ht="13.5">
      <c r="A57" t="s">
        <v>175</v>
      </c>
      <c r="B57" t="s">
        <v>176</v>
      </c>
      <c r="D57">
        <v>8</v>
      </c>
      <c r="E57" s="34" t="s">
        <v>248</v>
      </c>
      <c r="F57">
        <v>2019</v>
      </c>
      <c r="G57" t="s">
        <v>178</v>
      </c>
      <c r="H57">
        <v>4</v>
      </c>
      <c r="J57" s="32">
        <f>E57-'CZASY STARTOW'!$E$17</f>
        <v>0.024930555555555567</v>
      </c>
      <c r="K57" s="33">
        <f>VLOOKUP($H57,'LISTA ZAWODNIKOW'!$A$3:$J$108,2)</f>
        <v>0</v>
      </c>
      <c r="L57" s="33">
        <f>VLOOKUP($H57,'LISTA ZAWODNIKOW'!$A$3:$J$108,3)</f>
        <v>0</v>
      </c>
      <c r="M57" s="33">
        <f>VLOOKUP($H57,'LISTA ZAWODNIKOW'!$A$3:$J$108,4)</f>
        <v>0</v>
      </c>
      <c r="N57" s="33">
        <f>VLOOKUP($H57,'LISTA ZAWODNIKOW'!$A$3:$J$108,6)</f>
        <v>0</v>
      </c>
      <c r="O57" s="33">
        <f>VLOOKUP($H57,'LISTA ZAWODNIKOW'!$A$3:$J$108,7)</f>
        <v>1977</v>
      </c>
      <c r="P57" s="33">
        <f>VLOOKUP($H57,'LISTA ZAWODNIKOW'!$A$3:$J$108,8)</f>
        <v>0</v>
      </c>
      <c r="Q57" s="33">
        <f>VLOOKUP($H57,'LISTA ZAWODNIKOW'!$A$3:$J$108,9)</f>
        <v>0</v>
      </c>
    </row>
    <row r="58" spans="1:17" ht="13.5">
      <c r="A58" t="s">
        <v>175</v>
      </c>
      <c r="B58" t="s">
        <v>176</v>
      </c>
      <c r="D58">
        <v>8</v>
      </c>
      <c r="E58" s="34" t="s">
        <v>249</v>
      </c>
      <c r="F58">
        <v>2019</v>
      </c>
      <c r="G58" t="s">
        <v>178</v>
      </c>
      <c r="H58">
        <v>61</v>
      </c>
      <c r="J58" s="32">
        <f>E58-'CZASY STARTOW'!$E$17</f>
        <v>0.025069444444444478</v>
      </c>
      <c r="K58" s="33">
        <f>VLOOKUP($H58,'LISTA ZAWODNIKOW'!$A$3:$J$108,2)</f>
        <v>0</v>
      </c>
      <c r="L58" s="33">
        <f>VLOOKUP($H58,'LISTA ZAWODNIKOW'!$A$3:$J$108,3)</f>
        <v>0</v>
      </c>
      <c r="M58" s="33">
        <f>VLOOKUP($H58,'LISTA ZAWODNIKOW'!$A$3:$J$108,4)</f>
        <v>0</v>
      </c>
      <c r="N58" s="33">
        <f>VLOOKUP($H58,'LISTA ZAWODNIKOW'!$A$3:$J$108,6)</f>
        <v>0</v>
      </c>
      <c r="O58" s="33">
        <f>VLOOKUP($H58,'LISTA ZAWODNIKOW'!$A$3:$J$108,7)</f>
        <v>1985</v>
      </c>
      <c r="P58" s="33">
        <f>VLOOKUP($H58,'LISTA ZAWODNIKOW'!$A$3:$J$108,8)</f>
        <v>0</v>
      </c>
      <c r="Q58" s="33">
        <f>VLOOKUP($H58,'LISTA ZAWODNIKOW'!$A$3:$J$108,9)</f>
        <v>0</v>
      </c>
    </row>
    <row r="59" spans="1:17" ht="13.5">
      <c r="A59" t="s">
        <v>175</v>
      </c>
      <c r="B59" t="s">
        <v>176</v>
      </c>
      <c r="D59">
        <v>8</v>
      </c>
      <c r="E59" s="34" t="s">
        <v>250</v>
      </c>
      <c r="F59">
        <v>2019</v>
      </c>
      <c r="G59" t="s">
        <v>178</v>
      </c>
      <c r="H59">
        <v>70</v>
      </c>
      <c r="J59" s="32">
        <f>E59-'CZASY STARTOW'!$E$17</f>
        <v>0.025243055555555616</v>
      </c>
      <c r="K59" s="33">
        <f>VLOOKUP($H59,'LISTA ZAWODNIKOW'!$A$3:$J$108,2)</f>
        <v>0</v>
      </c>
      <c r="L59" s="33">
        <f>VLOOKUP($H59,'LISTA ZAWODNIKOW'!$A$3:$J$108,3)</f>
        <v>0</v>
      </c>
      <c r="M59" s="33">
        <f>VLOOKUP($H59,'LISTA ZAWODNIKOW'!$A$3:$J$108,4)</f>
        <v>0</v>
      </c>
      <c r="N59" s="33">
        <f>VLOOKUP($H59,'LISTA ZAWODNIKOW'!$A$3:$J$108,6)</f>
        <v>0</v>
      </c>
      <c r="O59" s="33">
        <f>VLOOKUP($H59,'LISTA ZAWODNIKOW'!$A$3:$J$108,7)</f>
        <v>1980</v>
      </c>
      <c r="P59" s="33">
        <f>VLOOKUP($H59,'LISTA ZAWODNIKOW'!$A$3:$J$108,8)</f>
        <v>0</v>
      </c>
      <c r="Q59" s="33">
        <f>VLOOKUP($H59,'LISTA ZAWODNIKOW'!$A$3:$J$108,9)</f>
        <v>0</v>
      </c>
    </row>
    <row r="60" spans="1:17" ht="13.5">
      <c r="A60" t="s">
        <v>175</v>
      </c>
      <c r="B60" t="s">
        <v>176</v>
      </c>
      <c r="D60">
        <v>8</v>
      </c>
      <c r="E60" s="34" t="s">
        <v>251</v>
      </c>
      <c r="F60">
        <v>2019</v>
      </c>
      <c r="G60" t="s">
        <v>178</v>
      </c>
      <c r="H60">
        <v>48</v>
      </c>
      <c r="J60" s="32">
        <f>E60-'CZASY STARTOW'!$E$17</f>
        <v>0.02591435185185187</v>
      </c>
      <c r="K60" s="33">
        <f>VLOOKUP($H60,'LISTA ZAWODNIKOW'!$A$3:$J$108,2)</f>
        <v>0</v>
      </c>
      <c r="L60" s="33">
        <f>VLOOKUP($H60,'LISTA ZAWODNIKOW'!$A$3:$J$108,3)</f>
        <v>0</v>
      </c>
      <c r="M60" s="33">
        <f>VLOOKUP($H60,'LISTA ZAWODNIKOW'!$A$3:$J$108,4)</f>
        <v>0</v>
      </c>
      <c r="N60" s="33">
        <f>VLOOKUP($H60,'LISTA ZAWODNIKOW'!$A$3:$J$108,6)</f>
        <v>0</v>
      </c>
      <c r="O60" s="33">
        <f>VLOOKUP($H60,'LISTA ZAWODNIKOW'!$A$3:$J$108,7)</f>
        <v>1971</v>
      </c>
      <c r="P60" s="33">
        <f>VLOOKUP($H60,'LISTA ZAWODNIKOW'!$A$3:$J$108,8)</f>
        <v>0</v>
      </c>
      <c r="Q60" s="33">
        <f>VLOOKUP($H60,'LISTA ZAWODNIKOW'!$A$3:$J$108,9)</f>
        <v>0</v>
      </c>
    </row>
    <row r="61" spans="1:17" ht="13.5">
      <c r="A61" t="s">
        <v>175</v>
      </c>
      <c r="B61" t="s">
        <v>176</v>
      </c>
      <c r="D61">
        <v>8</v>
      </c>
      <c r="E61" s="34" t="s">
        <v>252</v>
      </c>
      <c r="F61">
        <v>2019</v>
      </c>
      <c r="G61" t="s">
        <v>178</v>
      </c>
      <c r="H61">
        <v>11</v>
      </c>
      <c r="J61" s="32">
        <f>E61-'CZASY STARTOW'!$E$17</f>
        <v>0.027546296296296346</v>
      </c>
      <c r="K61" s="33">
        <f>VLOOKUP($H61,'LISTA ZAWODNIKOW'!$A$3:$J$108,2)</f>
        <v>0</v>
      </c>
      <c r="L61" s="33">
        <f>VLOOKUP($H61,'LISTA ZAWODNIKOW'!$A$3:$J$108,3)</f>
        <v>0</v>
      </c>
      <c r="M61" s="33">
        <f>VLOOKUP($H61,'LISTA ZAWODNIKOW'!$A$3:$J$108,4)</f>
        <v>0</v>
      </c>
      <c r="N61" s="33">
        <f>VLOOKUP($H61,'LISTA ZAWODNIKOW'!$A$3:$J$108,6)</f>
        <v>0</v>
      </c>
      <c r="O61" s="33">
        <f>VLOOKUP($H61,'LISTA ZAWODNIKOW'!$A$3:$J$108,7)</f>
        <v>1960</v>
      </c>
      <c r="P61" s="33">
        <f>VLOOKUP($H61,'LISTA ZAWODNIKOW'!$A$3:$J$108,8)</f>
        <v>0</v>
      </c>
      <c r="Q61" s="33">
        <f>VLOOKUP($H61,'LISTA ZAWODNIKOW'!$A$3:$J$108,9)</f>
        <v>0</v>
      </c>
    </row>
    <row r="62" spans="1:17" ht="13.5">
      <c r="A62" t="s">
        <v>175</v>
      </c>
      <c r="B62" t="s">
        <v>176</v>
      </c>
      <c r="D62">
        <v>8</v>
      </c>
      <c r="E62" s="34" t="s">
        <v>253</v>
      </c>
      <c r="F62">
        <v>2019</v>
      </c>
      <c r="G62" t="s">
        <v>178</v>
      </c>
      <c r="H62">
        <v>24</v>
      </c>
      <c r="J62" s="32">
        <f>E62-'CZASY STARTOW'!$E$17</f>
        <v>0.028194444444444522</v>
      </c>
      <c r="K62" s="33">
        <f>VLOOKUP($H62,'LISTA ZAWODNIKOW'!$A$3:$J$108,2)</f>
        <v>0</v>
      </c>
      <c r="L62" s="33">
        <f>VLOOKUP($H62,'LISTA ZAWODNIKOW'!$A$3:$J$108,3)</f>
        <v>0</v>
      </c>
      <c r="M62" s="33">
        <f>VLOOKUP($H62,'LISTA ZAWODNIKOW'!$A$3:$J$108,4)</f>
        <v>0</v>
      </c>
      <c r="N62" s="33">
        <f>VLOOKUP($H62,'LISTA ZAWODNIKOW'!$A$3:$J$108,6)</f>
        <v>0</v>
      </c>
      <c r="O62" s="33">
        <f>VLOOKUP($H62,'LISTA ZAWODNIKOW'!$A$3:$J$108,7)</f>
        <v>1982</v>
      </c>
      <c r="P62" s="33">
        <f>VLOOKUP($H62,'LISTA ZAWODNIKOW'!$A$3:$J$108,8)</f>
        <v>0</v>
      </c>
      <c r="Q62" s="33">
        <f>VLOOKUP($H62,'LISTA ZAWODNIKOW'!$A$3:$J$108,9)</f>
        <v>0</v>
      </c>
    </row>
    <row r="63" spans="1:17" ht="13.5">
      <c r="A63" t="s">
        <v>175</v>
      </c>
      <c r="B63" t="s">
        <v>176</v>
      </c>
      <c r="D63">
        <v>8</v>
      </c>
      <c r="E63" s="34" t="s">
        <v>254</v>
      </c>
      <c r="F63">
        <v>2019</v>
      </c>
      <c r="G63" t="s">
        <v>178</v>
      </c>
      <c r="H63">
        <v>23</v>
      </c>
      <c r="J63" s="32">
        <f>E63-'CZASY STARTOW'!$E$17</f>
        <v>0.028263888888888866</v>
      </c>
      <c r="K63" s="33">
        <f>VLOOKUP($H63,'LISTA ZAWODNIKOW'!$A$3:$J$108,2)</f>
        <v>0</v>
      </c>
      <c r="L63" s="33">
        <f>VLOOKUP($H63,'LISTA ZAWODNIKOW'!$A$3:$J$108,3)</f>
        <v>0</v>
      </c>
      <c r="M63" s="33">
        <f>VLOOKUP($H63,'LISTA ZAWODNIKOW'!$A$3:$J$108,4)</f>
        <v>0</v>
      </c>
      <c r="N63" s="33">
        <f>VLOOKUP($H63,'LISTA ZAWODNIKOW'!$A$3:$J$108,6)</f>
        <v>0</v>
      </c>
      <c r="O63" s="33">
        <f>VLOOKUP($H63,'LISTA ZAWODNIKOW'!$A$3:$J$108,7)</f>
        <v>1983</v>
      </c>
      <c r="P63" s="33">
        <f>VLOOKUP($H63,'LISTA ZAWODNIKOW'!$A$3:$J$108,8)</f>
        <v>0</v>
      </c>
      <c r="Q63" s="33">
        <f>VLOOKUP($H63,'LISTA ZAWODNIKOW'!$A$3:$J$108,9)</f>
        <v>0</v>
      </c>
    </row>
    <row r="64" spans="1:17" ht="13.5">
      <c r="A64" t="s">
        <v>175</v>
      </c>
      <c r="B64" t="s">
        <v>176</v>
      </c>
      <c r="D64">
        <v>8</v>
      </c>
      <c r="E64" s="34" t="s">
        <v>255</v>
      </c>
      <c r="F64">
        <v>2019</v>
      </c>
      <c r="G64" t="s">
        <v>178</v>
      </c>
      <c r="H64">
        <v>26</v>
      </c>
      <c r="J64" s="32">
        <f>E64-'CZASY STARTOW'!$E$17</f>
        <v>0.028715277777777826</v>
      </c>
      <c r="K64" s="33">
        <f>VLOOKUP($H64,'LISTA ZAWODNIKOW'!$A$3:$J$108,2)</f>
        <v>0</v>
      </c>
      <c r="L64" s="33">
        <f>VLOOKUP($H64,'LISTA ZAWODNIKOW'!$A$3:$J$108,3)</f>
        <v>0</v>
      </c>
      <c r="M64" s="33">
        <f>VLOOKUP($H64,'LISTA ZAWODNIKOW'!$A$3:$J$108,4)</f>
        <v>0</v>
      </c>
      <c r="N64" s="33">
        <f>VLOOKUP($H64,'LISTA ZAWODNIKOW'!$A$3:$J$108,6)</f>
        <v>0</v>
      </c>
      <c r="O64" s="33">
        <f>VLOOKUP($H64,'LISTA ZAWODNIKOW'!$A$3:$J$108,7)</f>
        <v>1983</v>
      </c>
      <c r="P64" s="33">
        <f>VLOOKUP($H64,'LISTA ZAWODNIKOW'!$A$3:$J$108,8)</f>
        <v>0</v>
      </c>
      <c r="Q64" s="33">
        <f>VLOOKUP($H64,'LISTA ZAWODNIKOW'!$A$3:$J$108,9)</f>
        <v>0</v>
      </c>
    </row>
    <row r="65" spans="1:17" ht="13.5">
      <c r="A65" t="s">
        <v>175</v>
      </c>
      <c r="B65" t="s">
        <v>176</v>
      </c>
      <c r="D65">
        <v>8</v>
      </c>
      <c r="E65" s="34" t="s">
        <v>256</v>
      </c>
      <c r="F65">
        <v>2019</v>
      </c>
      <c r="G65" t="s">
        <v>178</v>
      </c>
      <c r="H65">
        <v>27</v>
      </c>
      <c r="J65" s="32">
        <f>E65-'CZASY STARTOW'!$E$17</f>
        <v>0.03108796296296301</v>
      </c>
      <c r="K65" s="33">
        <f>VLOOKUP($H65,'LISTA ZAWODNIKOW'!$A$3:$J$108,2)</f>
        <v>0</v>
      </c>
      <c r="L65" s="33">
        <f>VLOOKUP($H65,'LISTA ZAWODNIKOW'!$A$3:$J$108,3)</f>
        <v>0</v>
      </c>
      <c r="M65" s="33">
        <f>VLOOKUP($H65,'LISTA ZAWODNIKOW'!$A$3:$J$108,4)</f>
        <v>0</v>
      </c>
      <c r="N65" s="33">
        <f>VLOOKUP($H65,'LISTA ZAWODNIKOW'!$A$3:$J$108,6)</f>
        <v>0</v>
      </c>
      <c r="O65" s="33">
        <f>VLOOKUP($H65,'LISTA ZAWODNIKOW'!$A$3:$J$108,7)</f>
        <v>1985</v>
      </c>
      <c r="P65" s="33">
        <f>VLOOKUP($H65,'LISTA ZAWODNIKOW'!$A$3:$J$108,8)</f>
        <v>0</v>
      </c>
      <c r="Q65" s="33">
        <f>VLOOKUP($H65,'LISTA ZAWODNIKOW'!$A$3:$J$108,9)</f>
        <v>0</v>
      </c>
    </row>
    <row r="66" spans="1:17" ht="13.5">
      <c r="A66" t="s">
        <v>175</v>
      </c>
      <c r="B66" t="s">
        <v>176</v>
      </c>
      <c r="D66">
        <v>8</v>
      </c>
      <c r="E66" s="34" t="s">
        <v>257</v>
      </c>
      <c r="F66">
        <v>2019</v>
      </c>
      <c r="G66" t="s">
        <v>178</v>
      </c>
      <c r="H66">
        <v>21</v>
      </c>
      <c r="J66" s="32">
        <f>E66-'CZASY STARTOW'!$E$17</f>
        <v>0.031493055555555594</v>
      </c>
      <c r="K66" s="33">
        <f>VLOOKUP($H66,'LISTA ZAWODNIKOW'!$A$3:$J$108,2)</f>
        <v>0</v>
      </c>
      <c r="L66" s="33">
        <f>VLOOKUP($H66,'LISTA ZAWODNIKOW'!$A$3:$J$108,3)</f>
        <v>0</v>
      </c>
      <c r="M66" s="33">
        <f>VLOOKUP($H66,'LISTA ZAWODNIKOW'!$A$3:$J$108,4)</f>
        <v>0</v>
      </c>
      <c r="N66" s="33">
        <f>VLOOKUP($H66,'LISTA ZAWODNIKOW'!$A$3:$J$108,6)</f>
        <v>0</v>
      </c>
      <c r="O66" s="33">
        <f>VLOOKUP($H66,'LISTA ZAWODNIKOW'!$A$3:$J$108,7)</f>
        <v>1972</v>
      </c>
      <c r="P66" s="33">
        <f>VLOOKUP($H66,'LISTA ZAWODNIKOW'!$A$3:$J$108,8)</f>
        <v>0</v>
      </c>
      <c r="Q66" s="33">
        <f>VLOOKUP($H66,'LISTA ZAWODNIKOW'!$A$3:$J$108,9)</f>
        <v>0</v>
      </c>
    </row>
    <row r="67" spans="1:17" ht="13.5">
      <c r="A67" t="s">
        <v>175</v>
      </c>
      <c r="B67" t="s">
        <v>176</v>
      </c>
      <c r="D67">
        <v>8</v>
      </c>
      <c r="E67" s="34" t="s">
        <v>258</v>
      </c>
      <c r="F67">
        <v>2019</v>
      </c>
      <c r="G67" t="s">
        <v>178</v>
      </c>
      <c r="H67">
        <v>8</v>
      </c>
      <c r="J67" s="32">
        <f>E67-'CZASY STARTOW'!$E$17</f>
        <v>0.03151620370370378</v>
      </c>
      <c r="K67" s="33">
        <f>VLOOKUP($H67,'LISTA ZAWODNIKOW'!$A$3:$J$108,2)</f>
        <v>0</v>
      </c>
      <c r="L67" s="33">
        <f>VLOOKUP($H67,'LISTA ZAWODNIKOW'!$A$3:$J$108,3)</f>
        <v>0</v>
      </c>
      <c r="M67" s="33">
        <f>VLOOKUP($H67,'LISTA ZAWODNIKOW'!$A$3:$J$108,4)</f>
        <v>0</v>
      </c>
      <c r="N67" s="33">
        <f>VLOOKUP($H67,'LISTA ZAWODNIKOW'!$A$3:$J$108,6)</f>
        <v>0</v>
      </c>
      <c r="O67" s="33">
        <f>VLOOKUP($H67,'LISTA ZAWODNIKOW'!$A$3:$J$108,7)</f>
        <v>1967</v>
      </c>
      <c r="P67" s="33">
        <f>VLOOKUP($H67,'LISTA ZAWODNIKOW'!$A$3:$J$108,8)</f>
        <v>0</v>
      </c>
      <c r="Q67" s="33">
        <f>VLOOKUP($H67,'LISTA ZAWODNIKOW'!$A$3:$J$108,9)</f>
        <v>0</v>
      </c>
    </row>
    <row r="68" spans="1:17" ht="13.5">
      <c r="A68" t="s">
        <v>175</v>
      </c>
      <c r="B68" t="s">
        <v>176</v>
      </c>
      <c r="D68">
        <v>8</v>
      </c>
      <c r="E68" s="34" t="s">
        <v>259</v>
      </c>
      <c r="F68">
        <v>2019</v>
      </c>
      <c r="G68" t="s">
        <v>178</v>
      </c>
      <c r="H68">
        <v>100</v>
      </c>
      <c r="J68" s="32">
        <f>E68-'CZASY STARTOW'!$E$17</f>
        <v>0.031620370370370354</v>
      </c>
      <c r="K68" s="33">
        <f>VLOOKUP($H68,'LISTA ZAWODNIKOW'!$A$3:$J$108,2)</f>
        <v>0</v>
      </c>
      <c r="L68" s="33">
        <f>VLOOKUP($H68,'LISTA ZAWODNIKOW'!$A$3:$J$108,3)</f>
        <v>0</v>
      </c>
      <c r="M68" s="33">
        <f>VLOOKUP($H68,'LISTA ZAWODNIKOW'!$A$3:$J$108,4)</f>
        <v>0</v>
      </c>
      <c r="N68" s="33">
        <f>VLOOKUP($H68,'LISTA ZAWODNIKOW'!$A$3:$J$108,6)</f>
        <v>0</v>
      </c>
      <c r="O68" s="33">
        <f>VLOOKUP($H68,'LISTA ZAWODNIKOW'!$A$3:$J$108,7)</f>
        <v>1948</v>
      </c>
      <c r="P68" s="33">
        <f>VLOOKUP($H68,'LISTA ZAWODNIKOW'!$A$3:$J$108,8)</f>
        <v>0</v>
      </c>
      <c r="Q68" s="33">
        <f>VLOOKUP($H68,'LISTA ZAWODNIKOW'!$A$3:$J$108,9)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&amp;C&amp;"Arial,Normalny"&amp;10&amp;A</oddHeader>
    <oddFooter>&amp;C&amp;"Arial,Normalny"&amp;10Strona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9" sqref="A19"/>
    </sheetView>
  </sheetViews>
  <sheetFormatPr defaultColWidth="10.28125" defaultRowHeight="15"/>
  <cols>
    <col min="1" max="16384" width="11.00390625" style="0" customWidth="1"/>
  </cols>
  <sheetData>
    <row r="1" spans="1:8" ht="13.5">
      <c r="A1" t="s">
        <v>175</v>
      </c>
      <c r="B1" t="s">
        <v>176</v>
      </c>
      <c r="D1">
        <v>8</v>
      </c>
      <c r="E1" s="34" t="s">
        <v>260</v>
      </c>
      <c r="F1">
        <v>2019</v>
      </c>
      <c r="H1" t="s">
        <v>261</v>
      </c>
    </row>
    <row r="2" spans="1:8" ht="13.5">
      <c r="A2" t="s">
        <v>175</v>
      </c>
      <c r="B2" t="s">
        <v>176</v>
      </c>
      <c r="D2">
        <v>8</v>
      </c>
      <c r="E2" s="34" t="s">
        <v>262</v>
      </c>
      <c r="F2">
        <v>2019</v>
      </c>
      <c r="H2" t="s">
        <v>261</v>
      </c>
    </row>
    <row r="3" spans="1:8" ht="13.5">
      <c r="A3" t="s">
        <v>175</v>
      </c>
      <c r="B3" t="s">
        <v>176</v>
      </c>
      <c r="D3">
        <v>8</v>
      </c>
      <c r="E3" s="34" t="s">
        <v>263</v>
      </c>
      <c r="F3">
        <v>2019</v>
      </c>
      <c r="H3" t="s">
        <v>261</v>
      </c>
    </row>
    <row r="4" spans="1:8" ht="13.5">
      <c r="A4" t="s">
        <v>175</v>
      </c>
      <c r="B4" t="s">
        <v>176</v>
      </c>
      <c r="D4">
        <v>8</v>
      </c>
      <c r="E4" s="34" t="s">
        <v>264</v>
      </c>
      <c r="F4">
        <v>2019</v>
      </c>
      <c r="H4" t="s">
        <v>261</v>
      </c>
    </row>
    <row r="5" spans="1:8" ht="13.5">
      <c r="A5" t="s">
        <v>175</v>
      </c>
      <c r="B5" t="s">
        <v>176</v>
      </c>
      <c r="D5">
        <v>8</v>
      </c>
      <c r="E5" s="34" t="s">
        <v>265</v>
      </c>
      <c r="F5">
        <v>2019</v>
      </c>
      <c r="H5" t="s">
        <v>261</v>
      </c>
    </row>
    <row r="6" spans="1:8" ht="13.5">
      <c r="A6" t="s">
        <v>175</v>
      </c>
      <c r="B6" t="s">
        <v>176</v>
      </c>
      <c r="D6">
        <v>8</v>
      </c>
      <c r="E6" s="34" t="s">
        <v>266</v>
      </c>
      <c r="F6">
        <v>2019</v>
      </c>
      <c r="H6" t="s">
        <v>261</v>
      </c>
    </row>
    <row r="7" spans="1:8" ht="13.5">
      <c r="A7" t="s">
        <v>175</v>
      </c>
      <c r="B7" t="s">
        <v>176</v>
      </c>
      <c r="D7">
        <v>8</v>
      </c>
      <c r="E7" s="34" t="s">
        <v>267</v>
      </c>
      <c r="F7">
        <v>2019</v>
      </c>
      <c r="H7" t="s">
        <v>261</v>
      </c>
    </row>
    <row r="8" spans="1:8" ht="13.5">
      <c r="A8" t="s">
        <v>175</v>
      </c>
      <c r="B8" t="s">
        <v>176</v>
      </c>
      <c r="D8">
        <v>8</v>
      </c>
      <c r="E8" s="34" t="s">
        <v>268</v>
      </c>
      <c r="F8">
        <v>2019</v>
      </c>
      <c r="H8" t="s">
        <v>261</v>
      </c>
    </row>
    <row r="9" spans="1:8" ht="13.5">
      <c r="A9" t="s">
        <v>175</v>
      </c>
      <c r="B9" t="s">
        <v>176</v>
      </c>
      <c r="D9">
        <v>8</v>
      </c>
      <c r="E9" s="34" t="s">
        <v>269</v>
      </c>
      <c r="F9">
        <v>2019</v>
      </c>
      <c r="H9" t="s">
        <v>261</v>
      </c>
    </row>
    <row r="10" spans="1:8" ht="13.5">
      <c r="A10" t="s">
        <v>175</v>
      </c>
      <c r="B10" t="s">
        <v>176</v>
      </c>
      <c r="D10">
        <v>8</v>
      </c>
      <c r="E10" s="34" t="s">
        <v>270</v>
      </c>
      <c r="F10">
        <v>2019</v>
      </c>
      <c r="H10" t="s">
        <v>261</v>
      </c>
    </row>
    <row r="11" spans="1:8" ht="13.5">
      <c r="A11" t="s">
        <v>175</v>
      </c>
      <c r="B11" t="s">
        <v>176</v>
      </c>
      <c r="D11">
        <v>8</v>
      </c>
      <c r="E11" s="34" t="s">
        <v>271</v>
      </c>
      <c r="F11">
        <v>2019</v>
      </c>
      <c r="H11" t="s">
        <v>261</v>
      </c>
    </row>
    <row r="12" spans="1:10" ht="13.5">
      <c r="A12" t="s">
        <v>175</v>
      </c>
      <c r="B12" t="s">
        <v>176</v>
      </c>
      <c r="D12">
        <v>8</v>
      </c>
      <c r="E12" s="34" t="s">
        <v>272</v>
      </c>
      <c r="F12">
        <v>2019</v>
      </c>
      <c r="H12" t="s">
        <v>261</v>
      </c>
      <c r="J12" t="s">
        <v>273</v>
      </c>
    </row>
    <row r="13" spans="1:8" ht="13.5">
      <c r="A13" t="s">
        <v>175</v>
      </c>
      <c r="B13" t="s">
        <v>176</v>
      </c>
      <c r="D13">
        <v>8</v>
      </c>
      <c r="E13" s="34" t="s">
        <v>274</v>
      </c>
      <c r="F13">
        <v>2019</v>
      </c>
      <c r="H13" t="s">
        <v>261</v>
      </c>
    </row>
    <row r="14" spans="1:10" ht="13.5">
      <c r="A14" t="s">
        <v>175</v>
      </c>
      <c r="B14" t="s">
        <v>176</v>
      </c>
      <c r="D14">
        <v>8</v>
      </c>
      <c r="E14" s="34" t="s">
        <v>275</v>
      </c>
      <c r="F14">
        <v>2019</v>
      </c>
      <c r="H14" t="s">
        <v>261</v>
      </c>
      <c r="J14" t="s">
        <v>276</v>
      </c>
    </row>
    <row r="15" spans="1:10" ht="13.5">
      <c r="A15" t="s">
        <v>175</v>
      </c>
      <c r="B15" t="s">
        <v>176</v>
      </c>
      <c r="D15">
        <v>8</v>
      </c>
      <c r="E15" s="34" t="s">
        <v>277</v>
      </c>
      <c r="F15">
        <v>2019</v>
      </c>
      <c r="H15" t="s">
        <v>261</v>
      </c>
      <c r="J15" t="s">
        <v>278</v>
      </c>
    </row>
    <row r="16" spans="1:11" ht="13.5">
      <c r="A16" t="s">
        <v>175</v>
      </c>
      <c r="B16" t="s">
        <v>176</v>
      </c>
      <c r="D16">
        <v>8</v>
      </c>
      <c r="E16" s="34" t="s">
        <v>279</v>
      </c>
      <c r="F16">
        <v>2019</v>
      </c>
      <c r="H16" t="s">
        <v>261</v>
      </c>
      <c r="J16" t="s">
        <v>280</v>
      </c>
      <c r="K16" t="s">
        <v>281</v>
      </c>
    </row>
    <row r="17" spans="1:10" ht="13.5">
      <c r="A17" t="s">
        <v>175</v>
      </c>
      <c r="B17" t="s">
        <v>176</v>
      </c>
      <c r="D17">
        <v>8</v>
      </c>
      <c r="E17" s="34" t="s">
        <v>282</v>
      </c>
      <c r="F17">
        <v>2019</v>
      </c>
      <c r="H17" t="s">
        <v>261</v>
      </c>
      <c r="J17" t="s">
        <v>283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&amp;C&amp;"Arial,Normalny"&amp;10&amp;A</oddHeader>
    <oddFooter>&amp;C&amp;"Arial,Normalny"&amp;10Strona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4" sqref="A4"/>
    </sheetView>
  </sheetViews>
  <sheetFormatPr defaultColWidth="10.28125" defaultRowHeight="15"/>
  <cols>
    <col min="1" max="16384" width="11.00390625" style="0" customWidth="1"/>
  </cols>
  <sheetData>
    <row r="1" spans="1:2" ht="13.5" customHeight="1">
      <c r="A1" s="36" t="s">
        <v>284</v>
      </c>
      <c r="B1" s="36"/>
    </row>
    <row r="2" spans="1:2" ht="13.5" customHeight="1">
      <c r="A2" s="36" t="s">
        <v>285</v>
      </c>
      <c r="B2" s="36"/>
    </row>
    <row r="3" spans="1:2" ht="13.5" customHeight="1">
      <c r="A3" s="36" t="s">
        <v>286</v>
      </c>
      <c r="B3" s="36"/>
    </row>
    <row r="4" spans="1:2" ht="13.5" customHeight="1">
      <c r="A4" s="36" t="s">
        <v>287</v>
      </c>
      <c r="B4" s="36"/>
    </row>
    <row r="5" spans="1:2" ht="13.5" customHeight="1">
      <c r="A5" s="36" t="s">
        <v>288</v>
      </c>
      <c r="B5" s="36"/>
    </row>
    <row r="9" spans="2:5" ht="13.5">
      <c r="B9" s="37"/>
      <c r="C9" s="38">
        <v>0.7717732291666666</v>
      </c>
      <c r="D9" s="38">
        <v>0.7517269328703704</v>
      </c>
      <c r="E9" s="38">
        <f>C9-D9</f>
        <v>0.020046296296296173</v>
      </c>
    </row>
  </sheetData>
  <sheetProtection selectLockedCells="1" selectUnlockedCells="1"/>
  <mergeCells count="5">
    <mergeCell ref="A1:B1"/>
    <mergeCell ref="A2:B2"/>
    <mergeCell ref="A3:B3"/>
    <mergeCell ref="A4:B4"/>
    <mergeCell ref="A5:B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&amp;C&amp;"Arial,Normalny"&amp;10&amp;A</oddHeader>
    <oddFooter>&amp;C&amp;"Arial,Normalny"&amp;10Strona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14"/>
  <sheetViews>
    <sheetView workbookViewId="0" topLeftCell="A23">
      <selection activeCell="L70" sqref="L70"/>
    </sheetView>
  </sheetViews>
  <sheetFormatPr defaultColWidth="8.00390625" defaultRowHeight="15"/>
  <cols>
    <col min="1" max="1" width="5.28125" style="1" customWidth="1"/>
    <col min="2" max="2" width="15.57421875" style="1" customWidth="1"/>
    <col min="3" max="3" width="18.140625" style="1" customWidth="1"/>
    <col min="4" max="4" width="5.8515625" style="1" customWidth="1"/>
    <col min="5" max="5" width="6.8515625" style="1" customWidth="1"/>
    <col min="6" max="6" width="11.00390625" style="2" customWidth="1"/>
    <col min="7" max="7" width="10.7109375" style="1" customWidth="1"/>
    <col min="8" max="8" width="18.7109375" style="1" customWidth="1"/>
    <col min="9" max="9" width="30.8515625" style="1" customWidth="1"/>
    <col min="10" max="10" width="5.7109375" style="3" customWidth="1"/>
    <col min="11" max="11" width="7.00390625" style="1" customWidth="1"/>
    <col min="12" max="12" width="14.421875" style="1" customWidth="1"/>
    <col min="13" max="13" width="14.421875" style="0" customWidth="1"/>
    <col min="14" max="16384" width="8.7109375" style="1" customWidth="1"/>
  </cols>
  <sheetData>
    <row r="1" spans="1:12" ht="13.5">
      <c r="A1" s="4"/>
      <c r="B1" s="4"/>
      <c r="C1" s="4"/>
      <c r="D1" s="4"/>
      <c r="E1" s="4"/>
      <c r="F1" s="4"/>
      <c r="G1" s="4"/>
      <c r="H1" s="4"/>
      <c r="I1" s="4"/>
      <c r="J1" s="3">
        <v>2019</v>
      </c>
      <c r="K1" s="4"/>
      <c r="L1" s="4"/>
    </row>
    <row r="2" spans="1:12" ht="13.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/>
      <c r="K2" s="5" t="s">
        <v>9</v>
      </c>
      <c r="L2" s="4"/>
    </row>
    <row r="3" spans="1:12" ht="13.5">
      <c r="A3" s="11">
        <v>45</v>
      </c>
      <c r="B3" s="11" t="s">
        <v>113</v>
      </c>
      <c r="C3" s="11" t="s">
        <v>114</v>
      </c>
      <c r="D3" s="11" t="s">
        <v>18</v>
      </c>
      <c r="E3" s="11" t="s">
        <v>13</v>
      </c>
      <c r="F3" s="11" t="s">
        <v>22</v>
      </c>
      <c r="G3" s="11">
        <v>2018</v>
      </c>
      <c r="H3" s="11" t="s">
        <v>27</v>
      </c>
      <c r="I3" s="11" t="s">
        <v>16</v>
      </c>
      <c r="J3" s="13">
        <f aca="true" t="shared" si="0" ref="J3:J102">$J$1-G3</f>
        <v>1</v>
      </c>
      <c r="K3" s="12"/>
      <c r="L3" s="10"/>
    </row>
    <row r="4" spans="1:13" s="16" customFormat="1" ht="13.5">
      <c r="A4" s="11">
        <v>54</v>
      </c>
      <c r="B4" s="12" t="s">
        <v>129</v>
      </c>
      <c r="C4" s="12" t="s">
        <v>130</v>
      </c>
      <c r="D4" s="12" t="s">
        <v>12</v>
      </c>
      <c r="E4" s="12"/>
      <c r="F4" s="29"/>
      <c r="G4" s="12">
        <v>2017</v>
      </c>
      <c r="H4" s="12" t="s">
        <v>27</v>
      </c>
      <c r="I4" s="12" t="s">
        <v>16</v>
      </c>
      <c r="J4" s="13">
        <f t="shared" si="0"/>
        <v>2</v>
      </c>
      <c r="K4" s="12"/>
      <c r="L4" s="14"/>
      <c r="M4" s="15"/>
    </row>
    <row r="5" spans="1:13" s="16" customFormat="1" ht="13.5">
      <c r="A5" s="11">
        <v>18</v>
      </c>
      <c r="B5" s="11" t="s">
        <v>59</v>
      </c>
      <c r="C5" s="11" t="s">
        <v>61</v>
      </c>
      <c r="D5" s="11" t="s">
        <v>18</v>
      </c>
      <c r="E5" s="11" t="s">
        <v>13</v>
      </c>
      <c r="F5" s="11" t="s">
        <v>19</v>
      </c>
      <c r="G5" s="11">
        <v>2015</v>
      </c>
      <c r="H5" s="11" t="s">
        <v>49</v>
      </c>
      <c r="I5" s="12"/>
      <c r="J5" s="13">
        <f t="shared" si="0"/>
        <v>4</v>
      </c>
      <c r="K5" s="12"/>
      <c r="L5" s="14"/>
      <c r="M5" s="15"/>
    </row>
    <row r="6" spans="1:12" ht="13.5">
      <c r="A6" s="11">
        <v>2</v>
      </c>
      <c r="B6" s="11" t="s">
        <v>10</v>
      </c>
      <c r="C6" s="11" t="s">
        <v>17</v>
      </c>
      <c r="D6" s="11" t="s">
        <v>18</v>
      </c>
      <c r="E6" s="11" t="s">
        <v>13</v>
      </c>
      <c r="F6" s="11" t="s">
        <v>19</v>
      </c>
      <c r="G6" s="11">
        <v>2014</v>
      </c>
      <c r="H6" s="11" t="s">
        <v>15</v>
      </c>
      <c r="I6" s="12"/>
      <c r="J6" s="13">
        <f t="shared" si="0"/>
        <v>5</v>
      </c>
      <c r="K6" s="12"/>
      <c r="L6" s="10"/>
    </row>
    <row r="7" spans="1:12" ht="13.5">
      <c r="A7" s="11">
        <v>7</v>
      </c>
      <c r="B7" s="11" t="s">
        <v>29</v>
      </c>
      <c r="C7" s="11" t="s">
        <v>34</v>
      </c>
      <c r="D7" s="11" t="s">
        <v>18</v>
      </c>
      <c r="E7" s="11" t="s">
        <v>13</v>
      </c>
      <c r="F7" s="11" t="s">
        <v>19</v>
      </c>
      <c r="G7" s="11">
        <v>2014</v>
      </c>
      <c r="H7" s="11" t="s">
        <v>31</v>
      </c>
      <c r="I7" s="11" t="s">
        <v>35</v>
      </c>
      <c r="J7" s="13">
        <f t="shared" si="0"/>
        <v>5</v>
      </c>
      <c r="K7" s="12" t="s">
        <v>33</v>
      </c>
      <c r="L7" s="10"/>
    </row>
    <row r="8" spans="1:13" s="16" customFormat="1" ht="13.5">
      <c r="A8" s="7">
        <v>13</v>
      </c>
      <c r="B8" s="7" t="s">
        <v>50</v>
      </c>
      <c r="C8" s="7" t="s">
        <v>51</v>
      </c>
      <c r="D8" s="7" t="s">
        <v>18</v>
      </c>
      <c r="E8" s="7" t="s">
        <v>13</v>
      </c>
      <c r="F8" s="7" t="s">
        <v>19</v>
      </c>
      <c r="G8" s="7">
        <v>2014</v>
      </c>
      <c r="H8" s="7" t="s">
        <v>49</v>
      </c>
      <c r="I8" s="9"/>
      <c r="J8" s="8">
        <f t="shared" si="0"/>
        <v>5</v>
      </c>
      <c r="K8" s="9"/>
      <c r="L8" s="14"/>
      <c r="M8" s="15"/>
    </row>
    <row r="9" spans="1:13" s="16" customFormat="1" ht="13.5">
      <c r="A9" s="11">
        <v>40</v>
      </c>
      <c r="B9" s="11" t="s">
        <v>104</v>
      </c>
      <c r="C9" s="11" t="s">
        <v>53</v>
      </c>
      <c r="D9" s="11" t="s">
        <v>18</v>
      </c>
      <c r="E9" s="11" t="s">
        <v>13</v>
      </c>
      <c r="F9" s="11" t="s">
        <v>19</v>
      </c>
      <c r="G9" s="11">
        <v>2013</v>
      </c>
      <c r="H9" s="11" t="s">
        <v>49</v>
      </c>
      <c r="I9" s="12"/>
      <c r="J9" s="13">
        <f t="shared" si="0"/>
        <v>6</v>
      </c>
      <c r="K9" s="12" t="s">
        <v>33</v>
      </c>
      <c r="L9" s="14"/>
      <c r="M9" s="15"/>
    </row>
    <row r="10" spans="1:12" ht="13.5">
      <c r="A10" s="11">
        <v>57</v>
      </c>
      <c r="B10" s="12" t="s">
        <v>136</v>
      </c>
      <c r="C10" s="12" t="s">
        <v>137</v>
      </c>
      <c r="D10" s="12" t="s">
        <v>12</v>
      </c>
      <c r="E10" s="12"/>
      <c r="F10" s="29"/>
      <c r="G10" s="12">
        <v>2013</v>
      </c>
      <c r="H10" s="12" t="s">
        <v>27</v>
      </c>
      <c r="I10" s="12" t="s">
        <v>138</v>
      </c>
      <c r="J10" s="13">
        <f t="shared" si="0"/>
        <v>6</v>
      </c>
      <c r="K10" s="12" t="s">
        <v>33</v>
      </c>
      <c r="L10" s="10"/>
    </row>
    <row r="11" spans="1:12" ht="13.5">
      <c r="A11" s="11">
        <v>17</v>
      </c>
      <c r="B11" s="11" t="s">
        <v>59</v>
      </c>
      <c r="C11" s="11" t="s">
        <v>60</v>
      </c>
      <c r="D11" s="11" t="s">
        <v>12</v>
      </c>
      <c r="E11" s="11" t="s">
        <v>13</v>
      </c>
      <c r="F11" s="11" t="s">
        <v>19</v>
      </c>
      <c r="G11" s="11">
        <v>2012</v>
      </c>
      <c r="H11" s="11" t="s">
        <v>49</v>
      </c>
      <c r="I11" s="12"/>
      <c r="J11" s="13">
        <f t="shared" si="0"/>
        <v>7</v>
      </c>
      <c r="K11" s="12"/>
      <c r="L11" s="10"/>
    </row>
    <row r="12" spans="1:12" ht="13.5">
      <c r="A12" s="11">
        <v>22</v>
      </c>
      <c r="B12" s="11" t="s">
        <v>71</v>
      </c>
      <c r="C12" s="11" t="s">
        <v>72</v>
      </c>
      <c r="D12" s="11" t="s">
        <v>18</v>
      </c>
      <c r="E12" s="11" t="s">
        <v>13</v>
      </c>
      <c r="F12" s="11" t="s">
        <v>19</v>
      </c>
      <c r="G12" s="11">
        <v>2012</v>
      </c>
      <c r="H12" s="11" t="s">
        <v>49</v>
      </c>
      <c r="I12" s="12"/>
      <c r="J12" s="13">
        <f t="shared" si="0"/>
        <v>7</v>
      </c>
      <c r="K12" s="12"/>
      <c r="L12" s="10"/>
    </row>
    <row r="13" spans="1:12" ht="13.5">
      <c r="A13" s="7">
        <v>33</v>
      </c>
      <c r="B13" s="7" t="s">
        <v>90</v>
      </c>
      <c r="C13" s="7" t="s">
        <v>28</v>
      </c>
      <c r="D13" s="7" t="s">
        <v>18</v>
      </c>
      <c r="E13" s="7" t="s">
        <v>13</v>
      </c>
      <c r="F13" s="7" t="s">
        <v>19</v>
      </c>
      <c r="G13" s="7">
        <v>2012</v>
      </c>
      <c r="H13" s="7" t="s">
        <v>91</v>
      </c>
      <c r="I13" s="9"/>
      <c r="J13" s="8">
        <f t="shared" si="0"/>
        <v>7</v>
      </c>
      <c r="K13" s="9"/>
      <c r="L13" s="10"/>
    </row>
    <row r="14" spans="1:12" ht="13.5">
      <c r="A14" s="7">
        <v>36</v>
      </c>
      <c r="B14" s="7" t="s">
        <v>96</v>
      </c>
      <c r="C14" s="7" t="s">
        <v>97</v>
      </c>
      <c r="D14" s="7" t="s">
        <v>12</v>
      </c>
      <c r="E14" s="7" t="s">
        <v>13</v>
      </c>
      <c r="F14" s="7" t="s">
        <v>19</v>
      </c>
      <c r="G14" s="7">
        <v>2012</v>
      </c>
      <c r="H14" s="7" t="s">
        <v>27</v>
      </c>
      <c r="I14" s="7" t="s">
        <v>98</v>
      </c>
      <c r="J14" s="8">
        <f t="shared" si="0"/>
        <v>7</v>
      </c>
      <c r="K14" s="9"/>
      <c r="L14" s="10"/>
    </row>
    <row r="15" spans="1:12" ht="13.5">
      <c r="A15" s="7">
        <v>37</v>
      </c>
      <c r="B15" s="7" t="s">
        <v>99</v>
      </c>
      <c r="C15" s="7" t="s">
        <v>100</v>
      </c>
      <c r="D15" s="7" t="s">
        <v>12</v>
      </c>
      <c r="E15" s="7" t="s">
        <v>13</v>
      </c>
      <c r="F15" s="7" t="s">
        <v>19</v>
      </c>
      <c r="G15" s="7">
        <v>2012</v>
      </c>
      <c r="H15" s="7" t="s">
        <v>27</v>
      </c>
      <c r="I15" s="7" t="s">
        <v>98</v>
      </c>
      <c r="J15" s="8">
        <f t="shared" si="0"/>
        <v>7</v>
      </c>
      <c r="K15" s="9"/>
      <c r="L15" s="10"/>
    </row>
    <row r="16" spans="1:12" ht="13.5">
      <c r="A16" s="7">
        <v>47</v>
      </c>
      <c r="B16" s="7" t="s">
        <v>90</v>
      </c>
      <c r="C16" s="7" t="s">
        <v>116</v>
      </c>
      <c r="D16" s="7" t="s">
        <v>18</v>
      </c>
      <c r="E16" s="7" t="s">
        <v>13</v>
      </c>
      <c r="F16" s="7" t="s">
        <v>19</v>
      </c>
      <c r="G16" s="7">
        <v>2012</v>
      </c>
      <c r="H16" s="7" t="s">
        <v>91</v>
      </c>
      <c r="I16" s="9"/>
      <c r="J16" s="8">
        <f t="shared" si="0"/>
        <v>7</v>
      </c>
      <c r="K16" s="9"/>
      <c r="L16" s="10"/>
    </row>
    <row r="17" spans="1:12" ht="13.5">
      <c r="A17" s="11">
        <v>51</v>
      </c>
      <c r="B17" s="12" t="s">
        <v>123</v>
      </c>
      <c r="C17" s="12" t="s">
        <v>124</v>
      </c>
      <c r="D17" s="12" t="s">
        <v>12</v>
      </c>
      <c r="E17" s="12" t="s">
        <v>13</v>
      </c>
      <c r="F17" s="28"/>
      <c r="G17" s="12">
        <v>2012</v>
      </c>
      <c r="H17" s="12" t="s">
        <v>94</v>
      </c>
      <c r="I17" s="12"/>
      <c r="J17" s="13">
        <f t="shared" si="0"/>
        <v>7</v>
      </c>
      <c r="K17" s="12" t="s">
        <v>33</v>
      </c>
      <c r="L17" s="10"/>
    </row>
    <row r="18" spans="1:12" ht="13.5">
      <c r="A18" s="11">
        <v>53</v>
      </c>
      <c r="B18" s="12" t="s">
        <v>126</v>
      </c>
      <c r="C18" s="12" t="s">
        <v>127</v>
      </c>
      <c r="D18" s="12"/>
      <c r="E18" s="12"/>
      <c r="F18" s="29"/>
      <c r="G18" s="12">
        <v>2012</v>
      </c>
      <c r="H18" s="12" t="s">
        <v>70</v>
      </c>
      <c r="I18" s="12" t="s">
        <v>128</v>
      </c>
      <c r="J18" s="13">
        <f t="shared" si="0"/>
        <v>7</v>
      </c>
      <c r="K18" s="12" t="s">
        <v>33</v>
      </c>
      <c r="L18" s="10"/>
    </row>
    <row r="19" spans="1:13" s="16" customFormat="1" ht="13.5">
      <c r="A19" s="11">
        <v>62</v>
      </c>
      <c r="B19" s="12" t="s">
        <v>143</v>
      </c>
      <c r="C19" s="12" t="s">
        <v>144</v>
      </c>
      <c r="D19" s="12" t="s">
        <v>18</v>
      </c>
      <c r="E19" s="12"/>
      <c r="F19" s="29"/>
      <c r="G19" s="12">
        <v>2012</v>
      </c>
      <c r="H19" s="12" t="s">
        <v>49</v>
      </c>
      <c r="I19" s="12"/>
      <c r="J19" s="13">
        <f t="shared" si="0"/>
        <v>7</v>
      </c>
      <c r="K19" s="12"/>
      <c r="L19" s="14"/>
      <c r="M19" s="15"/>
    </row>
    <row r="20" spans="1:13" s="16" customFormat="1" ht="13.5">
      <c r="A20" s="11">
        <v>25</v>
      </c>
      <c r="B20" s="11" t="s">
        <v>73</v>
      </c>
      <c r="C20" s="11" t="s">
        <v>76</v>
      </c>
      <c r="D20" s="11" t="s">
        <v>12</v>
      </c>
      <c r="E20" s="11" t="s">
        <v>13</v>
      </c>
      <c r="F20" s="11" t="s">
        <v>19</v>
      </c>
      <c r="G20" s="11">
        <v>2011</v>
      </c>
      <c r="H20" s="11" t="s">
        <v>74</v>
      </c>
      <c r="I20" s="12"/>
      <c r="J20" s="13">
        <f t="shared" si="0"/>
        <v>8</v>
      </c>
      <c r="K20" s="12"/>
      <c r="L20" s="14"/>
      <c r="M20" s="15"/>
    </row>
    <row r="21" spans="1:12" ht="13.5">
      <c r="A21" s="11">
        <v>39</v>
      </c>
      <c r="B21" s="11" t="s">
        <v>104</v>
      </c>
      <c r="C21" s="11" t="s">
        <v>11</v>
      </c>
      <c r="D21" s="11" t="s">
        <v>12</v>
      </c>
      <c r="E21" s="11" t="s">
        <v>13</v>
      </c>
      <c r="F21" s="11" t="s">
        <v>19</v>
      </c>
      <c r="G21" s="11">
        <v>2011</v>
      </c>
      <c r="H21" s="11" t="s">
        <v>49</v>
      </c>
      <c r="I21" s="12"/>
      <c r="J21" s="13">
        <f t="shared" si="0"/>
        <v>8</v>
      </c>
      <c r="K21" s="12" t="s">
        <v>33</v>
      </c>
      <c r="L21" s="10"/>
    </row>
    <row r="22" spans="1:12" ht="13.5">
      <c r="A22" s="7">
        <v>44</v>
      </c>
      <c r="B22" s="7" t="s">
        <v>111</v>
      </c>
      <c r="C22" s="7" t="s">
        <v>28</v>
      </c>
      <c r="D22" s="7" t="s">
        <v>18</v>
      </c>
      <c r="E22" s="7" t="s">
        <v>13</v>
      </c>
      <c r="F22" s="7" t="s">
        <v>19</v>
      </c>
      <c r="G22" s="7">
        <v>2011</v>
      </c>
      <c r="H22" s="7" t="s">
        <v>112</v>
      </c>
      <c r="I22" s="7" t="s">
        <v>112</v>
      </c>
      <c r="J22" s="8">
        <f t="shared" si="0"/>
        <v>8</v>
      </c>
      <c r="K22" s="9"/>
      <c r="L22" s="10"/>
    </row>
    <row r="23" spans="1:13" s="16" customFormat="1" ht="13.5">
      <c r="A23" s="11">
        <v>50</v>
      </c>
      <c r="B23" s="11" t="s">
        <v>120</v>
      </c>
      <c r="C23" s="11" t="s">
        <v>121</v>
      </c>
      <c r="D23" s="11" t="s">
        <v>12</v>
      </c>
      <c r="E23" s="11" t="s">
        <v>13</v>
      </c>
      <c r="F23" s="11" t="s">
        <v>19</v>
      </c>
      <c r="G23" s="11">
        <v>2011</v>
      </c>
      <c r="H23" s="11" t="s">
        <v>27</v>
      </c>
      <c r="I23" s="12"/>
      <c r="J23" s="13">
        <f t="shared" si="0"/>
        <v>8</v>
      </c>
      <c r="K23" s="12"/>
      <c r="L23" s="14"/>
      <c r="M23" s="15"/>
    </row>
    <row r="24" spans="1:13" s="16" customFormat="1" ht="13.5">
      <c r="A24" s="11">
        <v>56</v>
      </c>
      <c r="B24" s="12" t="s">
        <v>133</v>
      </c>
      <c r="C24" s="12" t="s">
        <v>134</v>
      </c>
      <c r="D24" s="12" t="s">
        <v>12</v>
      </c>
      <c r="E24" s="12"/>
      <c r="F24" s="29"/>
      <c r="G24" s="12">
        <v>2011</v>
      </c>
      <c r="H24" s="12" t="s">
        <v>70</v>
      </c>
      <c r="I24" s="12" t="s">
        <v>135</v>
      </c>
      <c r="J24" s="13">
        <f t="shared" si="0"/>
        <v>8</v>
      </c>
      <c r="K24" s="12" t="s">
        <v>33</v>
      </c>
      <c r="L24" s="14"/>
      <c r="M24" s="15"/>
    </row>
    <row r="25" spans="1:13" s="16" customFormat="1" ht="13.5">
      <c r="A25" s="7">
        <v>12</v>
      </c>
      <c r="B25" s="7" t="s">
        <v>47</v>
      </c>
      <c r="C25" s="7" t="s">
        <v>48</v>
      </c>
      <c r="D25" s="7" t="s">
        <v>12</v>
      </c>
      <c r="E25" s="7" t="s">
        <v>13</v>
      </c>
      <c r="F25" s="7" t="s">
        <v>19</v>
      </c>
      <c r="G25" s="7">
        <v>2010</v>
      </c>
      <c r="H25" s="7" t="s">
        <v>49</v>
      </c>
      <c r="I25" s="9"/>
      <c r="J25" s="8">
        <f t="shared" si="0"/>
        <v>9</v>
      </c>
      <c r="K25" s="9"/>
      <c r="L25" s="14"/>
      <c r="M25" s="15"/>
    </row>
    <row r="26" spans="1:13" s="16" customFormat="1" ht="13.5">
      <c r="A26" s="11">
        <v>28</v>
      </c>
      <c r="B26" s="11" t="s">
        <v>77</v>
      </c>
      <c r="C26" s="11" t="s">
        <v>79</v>
      </c>
      <c r="D26" s="11" t="s">
        <v>12</v>
      </c>
      <c r="E26" s="11" t="s">
        <v>13</v>
      </c>
      <c r="F26" s="11" t="s">
        <v>19</v>
      </c>
      <c r="G26" s="11">
        <v>2010</v>
      </c>
      <c r="H26" s="11" t="s">
        <v>74</v>
      </c>
      <c r="I26" s="12"/>
      <c r="J26" s="13">
        <f t="shared" si="0"/>
        <v>9</v>
      </c>
      <c r="K26" s="12"/>
      <c r="L26" s="14"/>
      <c r="M26" s="15"/>
    </row>
    <row r="27" spans="1:13" s="16" customFormat="1" ht="13.5">
      <c r="A27" s="11">
        <v>41</v>
      </c>
      <c r="B27" s="11" t="s">
        <v>105</v>
      </c>
      <c r="C27" s="11" t="s">
        <v>106</v>
      </c>
      <c r="D27" s="11" t="s">
        <v>12</v>
      </c>
      <c r="E27" s="11" t="s">
        <v>13</v>
      </c>
      <c r="F27" s="11" t="s">
        <v>19</v>
      </c>
      <c r="G27" s="11">
        <v>2010</v>
      </c>
      <c r="H27" s="11" t="s">
        <v>27</v>
      </c>
      <c r="I27" s="11" t="s">
        <v>16</v>
      </c>
      <c r="J27" s="13">
        <f t="shared" si="0"/>
        <v>9</v>
      </c>
      <c r="K27" s="12"/>
      <c r="L27" s="14"/>
      <c r="M27" s="15"/>
    </row>
    <row r="28" spans="1:13" s="16" customFormat="1" ht="13.5">
      <c r="A28" s="11">
        <v>6</v>
      </c>
      <c r="B28" s="11" t="s">
        <v>29</v>
      </c>
      <c r="C28" s="11" t="s">
        <v>30</v>
      </c>
      <c r="D28" s="11" t="s">
        <v>12</v>
      </c>
      <c r="E28" s="11" t="s">
        <v>13</v>
      </c>
      <c r="F28" s="11" t="s">
        <v>19</v>
      </c>
      <c r="G28" s="11">
        <v>2009</v>
      </c>
      <c r="H28" s="11" t="s">
        <v>31</v>
      </c>
      <c r="I28" s="11" t="s">
        <v>32</v>
      </c>
      <c r="J28" s="13">
        <f t="shared" si="0"/>
        <v>10</v>
      </c>
      <c r="K28" s="12" t="s">
        <v>33</v>
      </c>
      <c r="L28" s="14"/>
      <c r="M28" s="15"/>
    </row>
    <row r="29" spans="1:13" s="16" customFormat="1" ht="13.5">
      <c r="A29" s="11">
        <v>58</v>
      </c>
      <c r="B29" s="12" t="s">
        <v>139</v>
      </c>
      <c r="C29" s="12" t="s">
        <v>140</v>
      </c>
      <c r="D29" s="12" t="s">
        <v>18</v>
      </c>
      <c r="E29" s="12"/>
      <c r="F29" s="29"/>
      <c r="G29" s="12">
        <v>2009</v>
      </c>
      <c r="H29" s="12" t="s">
        <v>27</v>
      </c>
      <c r="I29" s="12" t="s">
        <v>16</v>
      </c>
      <c r="J29" s="13">
        <f t="shared" si="0"/>
        <v>10</v>
      </c>
      <c r="K29" s="12" t="s">
        <v>33</v>
      </c>
      <c r="L29" s="14"/>
      <c r="M29" s="15"/>
    </row>
    <row r="30" spans="1:13" s="16" customFormat="1" ht="13.5">
      <c r="A30" s="7">
        <v>49</v>
      </c>
      <c r="B30" s="7" t="s">
        <v>120</v>
      </c>
      <c r="C30" s="7" t="s">
        <v>122</v>
      </c>
      <c r="D30" s="7" t="s">
        <v>18</v>
      </c>
      <c r="E30" s="7" t="s">
        <v>13</v>
      </c>
      <c r="F30" s="7" t="s">
        <v>14</v>
      </c>
      <c r="G30" s="7">
        <v>2011</v>
      </c>
      <c r="H30" s="7" t="s">
        <v>27</v>
      </c>
      <c r="I30" s="9"/>
      <c r="J30" s="8">
        <f t="shared" si="0"/>
        <v>8</v>
      </c>
      <c r="K30" s="9"/>
      <c r="L30" s="14"/>
      <c r="M30" s="15"/>
    </row>
    <row r="31" spans="1:12" ht="13.5">
      <c r="A31" s="11">
        <v>59</v>
      </c>
      <c r="B31" s="12" t="s">
        <v>141</v>
      </c>
      <c r="C31" s="12" t="s">
        <v>142</v>
      </c>
      <c r="D31" s="12" t="s">
        <v>18</v>
      </c>
      <c r="E31" s="12"/>
      <c r="F31" s="29"/>
      <c r="G31" s="12">
        <v>2008</v>
      </c>
      <c r="H31" s="12" t="s">
        <v>70</v>
      </c>
      <c r="I31" s="12"/>
      <c r="J31" s="13">
        <f t="shared" si="0"/>
        <v>11</v>
      </c>
      <c r="K31" s="12" t="s">
        <v>33</v>
      </c>
      <c r="L31" s="10"/>
    </row>
    <row r="32" spans="1:13" s="16" customFormat="1" ht="13.5">
      <c r="A32" s="11">
        <v>67</v>
      </c>
      <c r="B32" s="12" t="s">
        <v>156</v>
      </c>
      <c r="C32" s="12" t="s">
        <v>140</v>
      </c>
      <c r="D32" s="12" t="s">
        <v>18</v>
      </c>
      <c r="E32" s="12"/>
      <c r="F32" s="29"/>
      <c r="G32" s="12">
        <v>2008</v>
      </c>
      <c r="H32" s="12" t="s">
        <v>70</v>
      </c>
      <c r="I32" s="12"/>
      <c r="J32" s="13">
        <f t="shared" si="0"/>
        <v>11</v>
      </c>
      <c r="K32" s="12"/>
      <c r="L32" s="14"/>
      <c r="M32" s="15"/>
    </row>
    <row r="33" spans="1:13" s="22" customFormat="1" ht="13.5">
      <c r="A33" s="7">
        <v>16</v>
      </c>
      <c r="B33" s="7" t="s">
        <v>57</v>
      </c>
      <c r="C33" s="7" t="s">
        <v>58</v>
      </c>
      <c r="D33" s="7" t="s">
        <v>18</v>
      </c>
      <c r="E33" s="7" t="s">
        <v>13</v>
      </c>
      <c r="F33" s="7" t="s">
        <v>14</v>
      </c>
      <c r="G33" s="7">
        <v>2007</v>
      </c>
      <c r="H33" s="7" t="s">
        <v>27</v>
      </c>
      <c r="I33" s="7" t="s">
        <v>16</v>
      </c>
      <c r="J33" s="8">
        <f t="shared" si="0"/>
        <v>12</v>
      </c>
      <c r="K33" s="9"/>
      <c r="L33" s="20"/>
      <c r="M33" s="21"/>
    </row>
    <row r="34" spans="1:13" s="16" customFormat="1" ht="13.5">
      <c r="A34" s="17">
        <v>31</v>
      </c>
      <c r="B34" s="17" t="s">
        <v>83</v>
      </c>
      <c r="C34" s="17" t="s">
        <v>85</v>
      </c>
      <c r="D34" s="17" t="s">
        <v>18</v>
      </c>
      <c r="E34" s="17" t="s">
        <v>13</v>
      </c>
      <c r="F34" s="17" t="s">
        <v>14</v>
      </c>
      <c r="G34" s="17">
        <v>2007</v>
      </c>
      <c r="H34" s="17" t="s">
        <v>27</v>
      </c>
      <c r="I34" s="17" t="s">
        <v>86</v>
      </c>
      <c r="J34" s="18">
        <f t="shared" si="0"/>
        <v>12</v>
      </c>
      <c r="K34" s="19"/>
      <c r="L34" s="14"/>
      <c r="M34" s="15"/>
    </row>
    <row r="35" spans="1:12" ht="13.5">
      <c r="A35" s="11">
        <v>38</v>
      </c>
      <c r="B35" s="11" t="s">
        <v>101</v>
      </c>
      <c r="C35" s="11" t="s">
        <v>102</v>
      </c>
      <c r="D35" s="11" t="s">
        <v>12</v>
      </c>
      <c r="E35" s="11" t="s">
        <v>13</v>
      </c>
      <c r="F35" s="11" t="s">
        <v>14</v>
      </c>
      <c r="G35" s="11">
        <v>2006</v>
      </c>
      <c r="H35" s="11" t="s">
        <v>103</v>
      </c>
      <c r="I35" s="12"/>
      <c r="J35" s="13">
        <f t="shared" si="0"/>
        <v>13</v>
      </c>
      <c r="K35" s="12"/>
      <c r="L35" s="10"/>
    </row>
    <row r="36" spans="1:13" s="16" customFormat="1" ht="13.5">
      <c r="A36" s="11">
        <v>30</v>
      </c>
      <c r="B36" s="11" t="s">
        <v>83</v>
      </c>
      <c r="C36" s="11" t="s">
        <v>11</v>
      </c>
      <c r="D36" s="11" t="s">
        <v>12</v>
      </c>
      <c r="E36" s="11" t="s">
        <v>13</v>
      </c>
      <c r="F36" s="11" t="s">
        <v>14</v>
      </c>
      <c r="G36" s="11">
        <v>2006</v>
      </c>
      <c r="H36" s="11" t="s">
        <v>27</v>
      </c>
      <c r="I36" s="11" t="s">
        <v>84</v>
      </c>
      <c r="J36" s="13">
        <f t="shared" si="0"/>
        <v>13</v>
      </c>
      <c r="K36" s="12"/>
      <c r="L36" s="14"/>
      <c r="M36" s="15"/>
    </row>
    <row r="37" spans="1:12" ht="13.5">
      <c r="A37" s="11">
        <v>60</v>
      </c>
      <c r="B37" s="12" t="s">
        <v>141</v>
      </c>
      <c r="C37" s="12" t="s">
        <v>134</v>
      </c>
      <c r="D37" s="12" t="s">
        <v>12</v>
      </c>
      <c r="E37" s="12"/>
      <c r="F37" s="29"/>
      <c r="G37" s="12">
        <v>2006</v>
      </c>
      <c r="H37" s="12" t="s">
        <v>70</v>
      </c>
      <c r="I37" s="12"/>
      <c r="J37" s="13">
        <f t="shared" si="0"/>
        <v>13</v>
      </c>
      <c r="K37" s="12" t="s">
        <v>33</v>
      </c>
      <c r="L37" s="10"/>
    </row>
    <row r="38" spans="1:12" ht="13.5">
      <c r="A38" s="7">
        <v>15</v>
      </c>
      <c r="B38" s="7" t="s">
        <v>55</v>
      </c>
      <c r="C38" s="7" t="s">
        <v>20</v>
      </c>
      <c r="D38" s="7" t="s">
        <v>18</v>
      </c>
      <c r="E38" s="7" t="s">
        <v>13</v>
      </c>
      <c r="F38" s="7" t="s">
        <v>14</v>
      </c>
      <c r="G38" s="7">
        <v>2005</v>
      </c>
      <c r="H38" s="7" t="s">
        <v>27</v>
      </c>
      <c r="I38" s="7" t="s">
        <v>56</v>
      </c>
      <c r="J38" s="8">
        <f t="shared" si="0"/>
        <v>14</v>
      </c>
      <c r="K38" s="9"/>
      <c r="L38" s="10"/>
    </row>
    <row r="39" spans="1:12" ht="13.5">
      <c r="A39" s="11">
        <v>34</v>
      </c>
      <c r="B39" s="11" t="s">
        <v>20</v>
      </c>
      <c r="C39" s="11" t="s">
        <v>55</v>
      </c>
      <c r="D39" s="11" t="s">
        <v>18</v>
      </c>
      <c r="E39" s="11" t="s">
        <v>13</v>
      </c>
      <c r="F39" s="11" t="s">
        <v>14</v>
      </c>
      <c r="G39" s="11">
        <v>2005</v>
      </c>
      <c r="H39" s="11" t="s">
        <v>27</v>
      </c>
      <c r="I39" s="11" t="s">
        <v>56</v>
      </c>
      <c r="J39" s="13">
        <f t="shared" si="0"/>
        <v>14</v>
      </c>
      <c r="K39" s="12"/>
      <c r="L39" s="10"/>
    </row>
    <row r="40" spans="1:12" ht="13.5">
      <c r="A40" s="7">
        <v>1</v>
      </c>
      <c r="B40" s="7" t="s">
        <v>10</v>
      </c>
      <c r="C40" s="7" t="s">
        <v>11</v>
      </c>
      <c r="D40" s="7" t="s">
        <v>12</v>
      </c>
      <c r="E40" s="7" t="s">
        <v>13</v>
      </c>
      <c r="F40" s="7" t="s">
        <v>14</v>
      </c>
      <c r="G40" s="7">
        <v>2004</v>
      </c>
      <c r="H40" s="7" t="s">
        <v>15</v>
      </c>
      <c r="I40" s="7" t="s">
        <v>16</v>
      </c>
      <c r="J40" s="8">
        <f t="shared" si="0"/>
        <v>15</v>
      </c>
      <c r="K40" s="9"/>
      <c r="L40" s="10"/>
    </row>
    <row r="41" spans="1:13" s="16" customFormat="1" ht="13.5">
      <c r="A41" s="11">
        <v>63</v>
      </c>
      <c r="B41" s="12" t="s">
        <v>145</v>
      </c>
      <c r="C41" s="12" t="s">
        <v>146</v>
      </c>
      <c r="D41" s="12" t="s">
        <v>18</v>
      </c>
      <c r="E41" s="12"/>
      <c r="F41" s="29"/>
      <c r="G41" s="12">
        <v>2004</v>
      </c>
      <c r="H41" s="12" t="s">
        <v>147</v>
      </c>
      <c r="I41" s="12"/>
      <c r="J41" s="13">
        <f t="shared" si="0"/>
        <v>15</v>
      </c>
      <c r="K41" s="12"/>
      <c r="L41" s="14"/>
      <c r="M41" s="15"/>
    </row>
    <row r="42" spans="1:13" s="16" customFormat="1" ht="13.5">
      <c r="A42" s="11">
        <v>64</v>
      </c>
      <c r="B42" s="12" t="s">
        <v>148</v>
      </c>
      <c r="C42" s="12" t="s">
        <v>144</v>
      </c>
      <c r="D42" s="12" t="s">
        <v>18</v>
      </c>
      <c r="E42" s="12"/>
      <c r="F42" s="29"/>
      <c r="G42" s="12">
        <v>2004</v>
      </c>
      <c r="H42" s="12" t="s">
        <v>147</v>
      </c>
      <c r="I42" s="12"/>
      <c r="J42" s="13">
        <f t="shared" si="0"/>
        <v>15</v>
      </c>
      <c r="K42" s="12"/>
      <c r="L42" s="14"/>
      <c r="M42" s="15"/>
    </row>
    <row r="43" spans="1:13" s="16" customFormat="1" ht="13.5">
      <c r="A43" s="11">
        <v>65</v>
      </c>
      <c r="B43" s="12" t="s">
        <v>149</v>
      </c>
      <c r="C43" s="12" t="s">
        <v>150</v>
      </c>
      <c r="D43" s="12" t="s">
        <v>18</v>
      </c>
      <c r="E43" s="12"/>
      <c r="F43" s="29"/>
      <c r="G43" s="12">
        <v>2004</v>
      </c>
      <c r="H43" s="12" t="s">
        <v>147</v>
      </c>
      <c r="I43" s="12"/>
      <c r="J43" s="13">
        <f t="shared" si="0"/>
        <v>15</v>
      </c>
      <c r="K43" s="12"/>
      <c r="L43" s="14"/>
      <c r="M43" s="15"/>
    </row>
    <row r="44" spans="1:12" ht="13.5">
      <c r="A44" s="11">
        <v>27</v>
      </c>
      <c r="B44" s="11" t="s">
        <v>77</v>
      </c>
      <c r="C44" s="11" t="s">
        <v>78</v>
      </c>
      <c r="D44" s="11" t="s">
        <v>12</v>
      </c>
      <c r="E44" s="11" t="s">
        <v>13</v>
      </c>
      <c r="F44" s="11" t="s">
        <v>22</v>
      </c>
      <c r="G44" s="11">
        <v>1985</v>
      </c>
      <c r="H44" s="11" t="s">
        <v>74</v>
      </c>
      <c r="I44" s="12"/>
      <c r="J44" s="13">
        <f t="shared" si="0"/>
        <v>34</v>
      </c>
      <c r="K44" s="12"/>
      <c r="L44" s="10"/>
    </row>
    <row r="45" spans="1:13" s="16" customFormat="1" ht="13.5">
      <c r="A45" s="11">
        <v>61</v>
      </c>
      <c r="B45" s="12" t="s">
        <v>141</v>
      </c>
      <c r="C45" s="12" t="s">
        <v>37</v>
      </c>
      <c r="D45" s="12" t="s">
        <v>18</v>
      </c>
      <c r="E45" s="12"/>
      <c r="F45" s="29"/>
      <c r="G45" s="12">
        <v>1985</v>
      </c>
      <c r="H45" s="12" t="s">
        <v>70</v>
      </c>
      <c r="I45" s="12"/>
      <c r="J45" s="13">
        <f t="shared" si="0"/>
        <v>34</v>
      </c>
      <c r="K45" s="12" t="s">
        <v>33</v>
      </c>
      <c r="L45" s="14"/>
      <c r="M45" s="15"/>
    </row>
    <row r="46" spans="1:13" s="16" customFormat="1" ht="13.5">
      <c r="A46" s="11">
        <v>46</v>
      </c>
      <c r="B46" s="11" t="s">
        <v>115</v>
      </c>
      <c r="C46" s="11" t="s">
        <v>93</v>
      </c>
      <c r="D46" s="11" t="s">
        <v>18</v>
      </c>
      <c r="E46" s="11" t="s">
        <v>13</v>
      </c>
      <c r="F46" s="11" t="s">
        <v>22</v>
      </c>
      <c r="G46" s="11">
        <v>1984</v>
      </c>
      <c r="H46" s="11" t="s">
        <v>27</v>
      </c>
      <c r="I46" s="11" t="s">
        <v>16</v>
      </c>
      <c r="J46" s="13">
        <f t="shared" si="0"/>
        <v>35</v>
      </c>
      <c r="K46" s="12"/>
      <c r="L46" s="14"/>
      <c r="M46" s="15"/>
    </row>
    <row r="47" spans="1:13" s="16" customFormat="1" ht="13.5">
      <c r="A47" s="11">
        <v>23</v>
      </c>
      <c r="B47" s="11" t="s">
        <v>73</v>
      </c>
      <c r="C47" s="11" t="s">
        <v>17</v>
      </c>
      <c r="D47" s="11" t="s">
        <v>18</v>
      </c>
      <c r="E47" s="11" t="s">
        <v>13</v>
      </c>
      <c r="F47" s="11" t="s">
        <v>22</v>
      </c>
      <c r="G47" s="11">
        <v>1983</v>
      </c>
      <c r="H47" s="11" t="s">
        <v>74</v>
      </c>
      <c r="I47" s="12"/>
      <c r="J47" s="13">
        <f t="shared" si="0"/>
        <v>36</v>
      </c>
      <c r="K47" s="12"/>
      <c r="L47" s="14"/>
      <c r="M47" s="15"/>
    </row>
    <row r="48" spans="1:12" ht="13.5">
      <c r="A48" s="11">
        <v>26</v>
      </c>
      <c r="B48" s="11" t="s">
        <v>77</v>
      </c>
      <c r="C48" s="11" t="s">
        <v>17</v>
      </c>
      <c r="D48" s="11" t="s">
        <v>18</v>
      </c>
      <c r="E48" s="11" t="s">
        <v>13</v>
      </c>
      <c r="F48" s="11" t="s">
        <v>22</v>
      </c>
      <c r="G48" s="11">
        <v>1983</v>
      </c>
      <c r="H48" s="11" t="s">
        <v>74</v>
      </c>
      <c r="I48" s="12"/>
      <c r="J48" s="13">
        <f t="shared" si="0"/>
        <v>36</v>
      </c>
      <c r="K48" s="12"/>
      <c r="L48" s="10"/>
    </row>
    <row r="49" spans="1:12" ht="13.5">
      <c r="A49" s="11">
        <v>55</v>
      </c>
      <c r="B49" s="12" t="s">
        <v>131</v>
      </c>
      <c r="C49" s="12" t="s">
        <v>132</v>
      </c>
      <c r="D49" s="12" t="s">
        <v>18</v>
      </c>
      <c r="E49" s="12"/>
      <c r="F49" s="29"/>
      <c r="G49" s="12">
        <v>1983</v>
      </c>
      <c r="H49" s="12" t="s">
        <v>27</v>
      </c>
      <c r="I49" s="12" t="s">
        <v>16</v>
      </c>
      <c r="J49" s="13">
        <f t="shared" si="0"/>
        <v>36</v>
      </c>
      <c r="K49" s="12"/>
      <c r="L49" s="10"/>
    </row>
    <row r="50" spans="1:12" ht="13.5">
      <c r="A50" s="11">
        <v>24</v>
      </c>
      <c r="B50" s="11" t="s">
        <v>73</v>
      </c>
      <c r="C50" s="11" t="s">
        <v>75</v>
      </c>
      <c r="D50" s="11" t="s">
        <v>12</v>
      </c>
      <c r="E50" s="11" t="s">
        <v>13</v>
      </c>
      <c r="F50" s="11" t="s">
        <v>22</v>
      </c>
      <c r="G50" s="11">
        <v>1982</v>
      </c>
      <c r="H50" s="11" t="s">
        <v>74</v>
      </c>
      <c r="I50" s="12"/>
      <c r="J50" s="13">
        <f t="shared" si="0"/>
        <v>37</v>
      </c>
      <c r="K50" s="12"/>
      <c r="L50" s="10"/>
    </row>
    <row r="51" spans="1:12" ht="13.5">
      <c r="A51" s="7">
        <v>14</v>
      </c>
      <c r="B51" s="7" t="s">
        <v>52</v>
      </c>
      <c r="C51" s="7" t="s">
        <v>53</v>
      </c>
      <c r="D51" s="7" t="s">
        <v>18</v>
      </c>
      <c r="E51" s="7" t="s">
        <v>13</v>
      </c>
      <c r="F51" s="7" t="s">
        <v>22</v>
      </c>
      <c r="G51" s="7">
        <v>1981</v>
      </c>
      <c r="H51" s="7" t="s">
        <v>27</v>
      </c>
      <c r="I51" s="7" t="s">
        <v>54</v>
      </c>
      <c r="J51" s="8">
        <f t="shared" si="0"/>
        <v>38</v>
      </c>
      <c r="K51" s="9"/>
      <c r="L51" s="10"/>
    </row>
    <row r="52" spans="1:11" ht="13.5">
      <c r="A52" s="7">
        <v>20</v>
      </c>
      <c r="B52" s="7" t="s">
        <v>66</v>
      </c>
      <c r="C52" s="7" t="s">
        <v>67</v>
      </c>
      <c r="D52" s="7" t="s">
        <v>18</v>
      </c>
      <c r="E52" s="7" t="s">
        <v>13</v>
      </c>
      <c r="F52" s="7" t="s">
        <v>22</v>
      </c>
      <c r="G52" s="7">
        <v>1981</v>
      </c>
      <c r="H52" s="7" t="s">
        <v>27</v>
      </c>
      <c r="I52" s="7" t="s">
        <v>68</v>
      </c>
      <c r="J52" s="8">
        <f t="shared" si="0"/>
        <v>38</v>
      </c>
      <c r="K52" s="9"/>
    </row>
    <row r="53" spans="1:13" s="16" customFormat="1" ht="13.5">
      <c r="A53" s="7">
        <v>29</v>
      </c>
      <c r="B53" s="7" t="s">
        <v>80</v>
      </c>
      <c r="C53" s="7" t="s">
        <v>81</v>
      </c>
      <c r="D53" s="7" t="s">
        <v>18</v>
      </c>
      <c r="E53" s="7" t="s">
        <v>13</v>
      </c>
      <c r="F53" s="7" t="s">
        <v>22</v>
      </c>
      <c r="G53" s="7">
        <v>1980</v>
      </c>
      <c r="H53" s="7" t="s">
        <v>27</v>
      </c>
      <c r="I53" s="7" t="s">
        <v>82</v>
      </c>
      <c r="J53" s="8">
        <f t="shared" si="0"/>
        <v>39</v>
      </c>
      <c r="K53" s="9"/>
      <c r="M53" s="15"/>
    </row>
    <row r="54" spans="1:13" s="16" customFormat="1" ht="13.5">
      <c r="A54" s="11">
        <v>52</v>
      </c>
      <c r="B54" s="12" t="s">
        <v>125</v>
      </c>
      <c r="C54" s="12" t="s">
        <v>37</v>
      </c>
      <c r="D54" s="12" t="s">
        <v>18</v>
      </c>
      <c r="E54" s="12"/>
      <c r="F54" s="29"/>
      <c r="G54" s="12">
        <v>1980</v>
      </c>
      <c r="H54" s="12" t="s">
        <v>94</v>
      </c>
      <c r="I54" s="12"/>
      <c r="J54" s="13">
        <f t="shared" si="0"/>
        <v>39</v>
      </c>
      <c r="K54" s="12" t="s">
        <v>33</v>
      </c>
      <c r="M54" s="15"/>
    </row>
    <row r="55" spans="1:13" s="16" customFormat="1" ht="13.5">
      <c r="A55" s="7">
        <v>9</v>
      </c>
      <c r="B55" s="7" t="s">
        <v>39</v>
      </c>
      <c r="C55" s="7" t="s">
        <v>40</v>
      </c>
      <c r="D55" s="7" t="s">
        <v>12</v>
      </c>
      <c r="E55" s="7" t="s">
        <v>13</v>
      </c>
      <c r="F55" s="7" t="s">
        <v>22</v>
      </c>
      <c r="G55" s="7">
        <v>1979</v>
      </c>
      <c r="H55" s="7" t="s">
        <v>41</v>
      </c>
      <c r="I55" s="9"/>
      <c r="J55" s="8">
        <f t="shared" si="0"/>
        <v>40</v>
      </c>
      <c r="K55" s="9"/>
      <c r="M55" s="15"/>
    </row>
    <row r="56" spans="1:13" s="16" customFormat="1" ht="13.5">
      <c r="A56" s="7">
        <v>19</v>
      </c>
      <c r="B56" s="7" t="s">
        <v>62</v>
      </c>
      <c r="C56" s="7" t="s">
        <v>63</v>
      </c>
      <c r="D56" s="7" t="s">
        <v>18</v>
      </c>
      <c r="E56" s="7" t="s">
        <v>13</v>
      </c>
      <c r="F56" s="7" t="s">
        <v>22</v>
      </c>
      <c r="G56" s="7">
        <v>1979</v>
      </c>
      <c r="H56" s="7" t="s">
        <v>64</v>
      </c>
      <c r="I56" s="7" t="s">
        <v>65</v>
      </c>
      <c r="J56" s="8">
        <f t="shared" si="0"/>
        <v>40</v>
      </c>
      <c r="K56" s="9"/>
      <c r="M56" s="15"/>
    </row>
    <row r="57" spans="1:13" s="16" customFormat="1" ht="13.5">
      <c r="A57" s="11">
        <v>66</v>
      </c>
      <c r="B57" s="12" t="s">
        <v>154</v>
      </c>
      <c r="C57" s="12" t="s">
        <v>155</v>
      </c>
      <c r="D57" s="12" t="s">
        <v>18</v>
      </c>
      <c r="E57" s="12"/>
      <c r="F57" s="29"/>
      <c r="G57" s="12">
        <v>1979</v>
      </c>
      <c r="H57" s="12" t="s">
        <v>153</v>
      </c>
      <c r="I57" s="12"/>
      <c r="J57" s="13">
        <f t="shared" si="0"/>
        <v>40</v>
      </c>
      <c r="K57" s="12"/>
      <c r="M57" s="15"/>
    </row>
    <row r="58" spans="1:13" s="16" customFormat="1" ht="13.5">
      <c r="A58" s="7">
        <v>4</v>
      </c>
      <c r="B58" s="7" t="s">
        <v>25</v>
      </c>
      <c r="C58" s="7" t="s">
        <v>26</v>
      </c>
      <c r="D58" s="7" t="s">
        <v>12</v>
      </c>
      <c r="E58" s="7" t="s">
        <v>13</v>
      </c>
      <c r="F58" s="7" t="s">
        <v>22</v>
      </c>
      <c r="G58" s="7">
        <v>1977</v>
      </c>
      <c r="H58" s="7" t="s">
        <v>27</v>
      </c>
      <c r="I58" s="7" t="s">
        <v>16</v>
      </c>
      <c r="J58" s="8">
        <f t="shared" si="0"/>
        <v>42</v>
      </c>
      <c r="K58" s="9"/>
      <c r="M58" s="15"/>
    </row>
    <row r="59" spans="1:13" s="16" customFormat="1" ht="13.5">
      <c r="A59" s="11">
        <v>32</v>
      </c>
      <c r="B59" s="11" t="s">
        <v>87</v>
      </c>
      <c r="C59" s="11" t="s">
        <v>88</v>
      </c>
      <c r="D59" s="11" t="s">
        <v>18</v>
      </c>
      <c r="E59" s="11" t="s">
        <v>13</v>
      </c>
      <c r="F59" s="11" t="s">
        <v>22</v>
      </c>
      <c r="G59" s="11">
        <v>1977</v>
      </c>
      <c r="H59" s="11" t="s">
        <v>89</v>
      </c>
      <c r="I59" s="12"/>
      <c r="J59" s="13">
        <f t="shared" si="0"/>
        <v>42</v>
      </c>
      <c r="K59" s="12" t="s">
        <v>33</v>
      </c>
      <c r="M59" s="15"/>
    </row>
    <row r="60" spans="1:13" s="16" customFormat="1" ht="13.5">
      <c r="A60" s="11">
        <v>43</v>
      </c>
      <c r="B60" s="11" t="s">
        <v>108</v>
      </c>
      <c r="C60" s="11" t="s">
        <v>28</v>
      </c>
      <c r="D60" s="11" t="s">
        <v>18</v>
      </c>
      <c r="E60" s="11" t="s">
        <v>13</v>
      </c>
      <c r="F60" s="11" t="s">
        <v>22</v>
      </c>
      <c r="G60" s="11">
        <v>1977</v>
      </c>
      <c r="H60" s="11" t="s">
        <v>109</v>
      </c>
      <c r="I60" s="11" t="s">
        <v>110</v>
      </c>
      <c r="J60" s="13">
        <f t="shared" si="0"/>
        <v>42</v>
      </c>
      <c r="K60" s="12"/>
      <c r="M60" s="15"/>
    </row>
    <row r="61" spans="1:13" s="16" customFormat="1" ht="13.5">
      <c r="A61" s="7">
        <v>5</v>
      </c>
      <c r="B61" s="7" t="s">
        <v>25</v>
      </c>
      <c r="C61" s="7" t="s">
        <v>28</v>
      </c>
      <c r="D61" s="7" t="s">
        <v>18</v>
      </c>
      <c r="E61" s="7" t="s">
        <v>13</v>
      </c>
      <c r="F61" s="7" t="s">
        <v>22</v>
      </c>
      <c r="G61" s="7">
        <v>1976</v>
      </c>
      <c r="H61" s="7" t="s">
        <v>27</v>
      </c>
      <c r="I61" s="7" t="s">
        <v>16</v>
      </c>
      <c r="J61" s="8">
        <f t="shared" si="0"/>
        <v>43</v>
      </c>
      <c r="K61" s="9"/>
      <c r="M61" s="15"/>
    </row>
    <row r="62" spans="1:13" s="16" customFormat="1" ht="13.5">
      <c r="A62" s="7">
        <v>21</v>
      </c>
      <c r="B62" s="7" t="s">
        <v>69</v>
      </c>
      <c r="C62" s="7" t="s">
        <v>63</v>
      </c>
      <c r="D62" s="7" t="s">
        <v>18</v>
      </c>
      <c r="E62" s="7" t="s">
        <v>13</v>
      </c>
      <c r="F62" s="7" t="s">
        <v>22</v>
      </c>
      <c r="G62" s="7">
        <v>1972</v>
      </c>
      <c r="H62" s="7" t="s">
        <v>70</v>
      </c>
      <c r="I62" s="7" t="s">
        <v>70</v>
      </c>
      <c r="J62" s="8">
        <f t="shared" si="0"/>
        <v>47</v>
      </c>
      <c r="K62" s="9"/>
      <c r="M62" s="15"/>
    </row>
    <row r="63" spans="1:13" s="16" customFormat="1" ht="13.5">
      <c r="A63" s="7">
        <v>3</v>
      </c>
      <c r="B63" s="7" t="s">
        <v>20</v>
      </c>
      <c r="C63" s="7" t="s">
        <v>21</v>
      </c>
      <c r="D63" s="7" t="s">
        <v>18</v>
      </c>
      <c r="E63" s="7" t="s">
        <v>13</v>
      </c>
      <c r="F63" s="7" t="s">
        <v>22</v>
      </c>
      <c r="G63" s="7">
        <v>1971</v>
      </c>
      <c r="H63" s="7" t="s">
        <v>23</v>
      </c>
      <c r="I63" s="7" t="s">
        <v>24</v>
      </c>
      <c r="J63" s="8">
        <f t="shared" si="0"/>
        <v>48</v>
      </c>
      <c r="K63" s="9"/>
      <c r="M63" s="15"/>
    </row>
    <row r="64" spans="1:13" s="16" customFormat="1" ht="13.5">
      <c r="A64" s="7">
        <v>35</v>
      </c>
      <c r="B64" s="7" t="s">
        <v>92</v>
      </c>
      <c r="C64" s="7" t="s">
        <v>93</v>
      </c>
      <c r="D64" s="7" t="s">
        <v>18</v>
      </c>
      <c r="E64" s="7" t="s">
        <v>13</v>
      </c>
      <c r="F64" s="7" t="s">
        <v>22</v>
      </c>
      <c r="G64" s="7">
        <v>1971</v>
      </c>
      <c r="H64" s="7" t="s">
        <v>94</v>
      </c>
      <c r="I64" s="7" t="s">
        <v>95</v>
      </c>
      <c r="J64" s="8">
        <f t="shared" si="0"/>
        <v>48</v>
      </c>
      <c r="K64" s="9"/>
      <c r="M64" s="15"/>
    </row>
    <row r="65" spans="1:13" s="16" customFormat="1" ht="13.5">
      <c r="A65" s="7">
        <v>48</v>
      </c>
      <c r="B65" s="7" t="s">
        <v>117</v>
      </c>
      <c r="C65" s="7" t="s">
        <v>118</v>
      </c>
      <c r="D65" s="7" t="s">
        <v>12</v>
      </c>
      <c r="E65" s="7" t="s">
        <v>13</v>
      </c>
      <c r="F65" s="7" t="s">
        <v>22</v>
      </c>
      <c r="G65" s="7">
        <v>1971</v>
      </c>
      <c r="H65" s="7" t="s">
        <v>119</v>
      </c>
      <c r="I65" s="7" t="s">
        <v>16</v>
      </c>
      <c r="J65" s="8">
        <f t="shared" si="0"/>
        <v>48</v>
      </c>
      <c r="K65" s="9"/>
      <c r="M65" s="15"/>
    </row>
    <row r="66" spans="1:13" s="16" customFormat="1" ht="13.5">
      <c r="A66" s="7">
        <v>8</v>
      </c>
      <c r="B66" s="7" t="s">
        <v>36</v>
      </c>
      <c r="C66" s="7" t="s">
        <v>37</v>
      </c>
      <c r="D66" s="7" t="s">
        <v>18</v>
      </c>
      <c r="E66" s="7" t="s">
        <v>13</v>
      </c>
      <c r="F66" s="7" t="s">
        <v>22</v>
      </c>
      <c r="G66" s="7">
        <v>1967</v>
      </c>
      <c r="H66" s="7" t="s">
        <v>31</v>
      </c>
      <c r="I66" s="7" t="s">
        <v>38</v>
      </c>
      <c r="J66" s="8">
        <f t="shared" si="0"/>
        <v>52</v>
      </c>
      <c r="K66" s="9"/>
      <c r="M66" s="15"/>
    </row>
    <row r="67" spans="1:13" s="16" customFormat="1" ht="13.5">
      <c r="A67" s="7">
        <v>10</v>
      </c>
      <c r="B67" s="7" t="s">
        <v>42</v>
      </c>
      <c r="C67" s="7" t="s">
        <v>43</v>
      </c>
      <c r="D67" s="7" t="s">
        <v>12</v>
      </c>
      <c r="E67" s="7" t="s">
        <v>13</v>
      </c>
      <c r="F67" s="7" t="s">
        <v>22</v>
      </c>
      <c r="G67" s="7">
        <v>1966</v>
      </c>
      <c r="H67" s="7" t="s">
        <v>44</v>
      </c>
      <c r="I67" s="7" t="s">
        <v>16</v>
      </c>
      <c r="J67" s="8">
        <f t="shared" si="0"/>
        <v>53</v>
      </c>
      <c r="K67" s="9"/>
      <c r="M67" s="15"/>
    </row>
    <row r="68" spans="1:13" s="16" customFormat="1" ht="13.5">
      <c r="A68" s="7">
        <v>42</v>
      </c>
      <c r="B68" s="7" t="s">
        <v>107</v>
      </c>
      <c r="C68" s="7" t="s">
        <v>17</v>
      </c>
      <c r="D68" s="7" t="s">
        <v>18</v>
      </c>
      <c r="E68" s="7" t="s">
        <v>13</v>
      </c>
      <c r="F68" s="7" t="s">
        <v>22</v>
      </c>
      <c r="G68" s="7">
        <v>1965</v>
      </c>
      <c r="H68" s="7" t="s">
        <v>27</v>
      </c>
      <c r="I68" s="7" t="s">
        <v>16</v>
      </c>
      <c r="J68" s="8">
        <f t="shared" si="0"/>
        <v>54</v>
      </c>
      <c r="K68" s="9"/>
      <c r="M68" s="15"/>
    </row>
    <row r="69" spans="1:13" s="16" customFormat="1" ht="13.5">
      <c r="A69" s="7">
        <v>11</v>
      </c>
      <c r="B69" s="7" t="s">
        <v>45</v>
      </c>
      <c r="C69" s="7" t="s">
        <v>46</v>
      </c>
      <c r="D69" s="7" t="s">
        <v>18</v>
      </c>
      <c r="E69" s="7" t="s">
        <v>13</v>
      </c>
      <c r="F69" s="7" t="s">
        <v>22</v>
      </c>
      <c r="G69" s="7">
        <v>1960</v>
      </c>
      <c r="H69" s="7" t="s">
        <v>27</v>
      </c>
      <c r="I69" s="7" t="s">
        <v>16</v>
      </c>
      <c r="J69" s="8">
        <f t="shared" si="0"/>
        <v>59</v>
      </c>
      <c r="K69" s="9"/>
      <c r="M69" s="15"/>
    </row>
    <row r="70" spans="1:11" ht="13.5">
      <c r="A70" s="7">
        <v>100</v>
      </c>
      <c r="B70" s="30" t="s">
        <v>162</v>
      </c>
      <c r="C70" s="30" t="s">
        <v>163</v>
      </c>
      <c r="D70" s="30" t="s">
        <v>18</v>
      </c>
      <c r="E70" s="30"/>
      <c r="F70" s="31"/>
      <c r="G70" s="30">
        <v>1948</v>
      </c>
      <c r="H70" s="30" t="s">
        <v>147</v>
      </c>
      <c r="I70" s="30" t="s">
        <v>164</v>
      </c>
      <c r="J70" s="8">
        <f t="shared" si="0"/>
        <v>71</v>
      </c>
      <c r="K70" s="30"/>
    </row>
    <row r="71" spans="1:11" ht="13.5">
      <c r="A71" s="7">
        <v>68</v>
      </c>
      <c r="B71" s="30"/>
      <c r="C71" s="30"/>
      <c r="D71" s="30"/>
      <c r="E71" s="30"/>
      <c r="F71" s="31"/>
      <c r="G71" s="30"/>
      <c r="H71" s="30"/>
      <c r="I71" s="30"/>
      <c r="J71" s="8">
        <f t="shared" si="0"/>
        <v>2019</v>
      </c>
      <c r="K71" s="30"/>
    </row>
    <row r="72" spans="1:11" ht="13.5">
      <c r="A72" s="7">
        <v>69</v>
      </c>
      <c r="B72" s="30"/>
      <c r="C72" s="30"/>
      <c r="D72" s="30"/>
      <c r="E72" s="30"/>
      <c r="F72" s="31"/>
      <c r="G72" s="30"/>
      <c r="H72" s="30"/>
      <c r="I72" s="30"/>
      <c r="J72" s="8">
        <f t="shared" si="0"/>
        <v>2019</v>
      </c>
      <c r="K72" s="30"/>
    </row>
    <row r="73" spans="1:11" ht="13.5">
      <c r="A73" s="7">
        <v>70</v>
      </c>
      <c r="B73" s="30"/>
      <c r="C73" s="30"/>
      <c r="D73" s="30"/>
      <c r="E73" s="30"/>
      <c r="F73" s="31"/>
      <c r="G73" s="30"/>
      <c r="H73" s="30"/>
      <c r="I73" s="30"/>
      <c r="J73" s="8">
        <f t="shared" si="0"/>
        <v>2019</v>
      </c>
      <c r="K73" s="30"/>
    </row>
    <row r="74" spans="1:11" ht="13.5">
      <c r="A74" s="7">
        <v>71</v>
      </c>
      <c r="B74" s="30"/>
      <c r="C74" s="30"/>
      <c r="D74" s="30"/>
      <c r="E74" s="30"/>
      <c r="F74" s="31"/>
      <c r="G74" s="30"/>
      <c r="H74" s="30"/>
      <c r="I74" s="30"/>
      <c r="J74" s="8">
        <f t="shared" si="0"/>
        <v>2019</v>
      </c>
      <c r="K74" s="30"/>
    </row>
    <row r="75" spans="1:11" ht="13.5">
      <c r="A75" s="7">
        <v>72</v>
      </c>
      <c r="B75" s="30"/>
      <c r="C75" s="30"/>
      <c r="D75" s="30"/>
      <c r="E75" s="30"/>
      <c r="F75" s="31"/>
      <c r="G75" s="30"/>
      <c r="H75" s="30"/>
      <c r="I75" s="30"/>
      <c r="J75" s="8">
        <f t="shared" si="0"/>
        <v>2019</v>
      </c>
      <c r="K75" s="30"/>
    </row>
    <row r="76" spans="1:11" ht="13.5">
      <c r="A76" s="7">
        <v>73</v>
      </c>
      <c r="B76" s="30"/>
      <c r="C76" s="30"/>
      <c r="D76" s="30"/>
      <c r="E76" s="30"/>
      <c r="F76" s="31"/>
      <c r="G76" s="30"/>
      <c r="H76" s="30"/>
      <c r="I76" s="30"/>
      <c r="J76" s="8">
        <f t="shared" si="0"/>
        <v>2019</v>
      </c>
      <c r="K76" s="30"/>
    </row>
    <row r="77" spans="1:11" ht="13.5">
      <c r="A77" s="7">
        <v>74</v>
      </c>
      <c r="B77" s="30"/>
      <c r="C77" s="30"/>
      <c r="D77" s="30"/>
      <c r="E77" s="30"/>
      <c r="F77" s="31"/>
      <c r="G77" s="30"/>
      <c r="H77" s="30"/>
      <c r="I77" s="30"/>
      <c r="J77" s="8">
        <f t="shared" si="0"/>
        <v>2019</v>
      </c>
      <c r="K77" s="30"/>
    </row>
    <row r="78" spans="1:11" ht="13.5">
      <c r="A78" s="7">
        <v>75</v>
      </c>
      <c r="B78" s="30"/>
      <c r="C78" s="30"/>
      <c r="D78" s="30"/>
      <c r="E78" s="30"/>
      <c r="F78" s="31"/>
      <c r="G78" s="30"/>
      <c r="H78" s="30"/>
      <c r="I78" s="30"/>
      <c r="J78" s="8">
        <f t="shared" si="0"/>
        <v>2019</v>
      </c>
      <c r="K78" s="30"/>
    </row>
    <row r="79" spans="1:11" ht="13.5">
      <c r="A79" s="7">
        <v>76</v>
      </c>
      <c r="B79" s="30"/>
      <c r="C79" s="30"/>
      <c r="D79" s="30"/>
      <c r="E79" s="30"/>
      <c r="F79" s="31"/>
      <c r="G79" s="30"/>
      <c r="H79" s="30"/>
      <c r="I79" s="30"/>
      <c r="J79" s="8">
        <f t="shared" si="0"/>
        <v>2019</v>
      </c>
      <c r="K79" s="30"/>
    </row>
    <row r="80" spans="1:11" ht="13.5">
      <c r="A80" s="7">
        <v>77</v>
      </c>
      <c r="B80" s="30"/>
      <c r="C80" s="30"/>
      <c r="D80" s="30"/>
      <c r="E80" s="30"/>
      <c r="F80" s="31"/>
      <c r="G80" s="30"/>
      <c r="H80" s="30"/>
      <c r="I80" s="30"/>
      <c r="J80" s="8">
        <f t="shared" si="0"/>
        <v>2019</v>
      </c>
      <c r="K80" s="30"/>
    </row>
    <row r="81" spans="1:11" ht="13.5">
      <c r="A81" s="7">
        <v>78</v>
      </c>
      <c r="B81" s="30"/>
      <c r="C81" s="30"/>
      <c r="D81" s="30"/>
      <c r="E81" s="30"/>
      <c r="F81" s="31"/>
      <c r="G81" s="30"/>
      <c r="H81" s="30"/>
      <c r="I81" s="30"/>
      <c r="J81" s="8">
        <f t="shared" si="0"/>
        <v>2019</v>
      </c>
      <c r="K81" s="30"/>
    </row>
    <row r="82" spans="1:11" ht="13.5">
      <c r="A82" s="7">
        <v>79</v>
      </c>
      <c r="B82" s="30"/>
      <c r="C82" s="30"/>
      <c r="D82" s="30"/>
      <c r="E82" s="30"/>
      <c r="F82" s="31"/>
      <c r="G82" s="30"/>
      <c r="H82" s="30"/>
      <c r="I82" s="30"/>
      <c r="J82" s="8">
        <f t="shared" si="0"/>
        <v>2019</v>
      </c>
      <c r="K82" s="30"/>
    </row>
    <row r="83" spans="1:11" ht="13.5">
      <c r="A83" s="7">
        <v>80</v>
      </c>
      <c r="B83" s="30"/>
      <c r="C83" s="30"/>
      <c r="D83" s="30"/>
      <c r="E83" s="30"/>
      <c r="F83" s="31"/>
      <c r="G83" s="30"/>
      <c r="H83" s="30"/>
      <c r="I83" s="30"/>
      <c r="J83" s="8">
        <f t="shared" si="0"/>
        <v>2019</v>
      </c>
      <c r="K83" s="30"/>
    </row>
    <row r="84" spans="1:11" ht="13.5">
      <c r="A84" s="7">
        <v>81</v>
      </c>
      <c r="B84" s="30"/>
      <c r="C84" s="30"/>
      <c r="D84" s="30"/>
      <c r="E84" s="30"/>
      <c r="F84" s="31"/>
      <c r="G84" s="30"/>
      <c r="H84" s="30"/>
      <c r="I84" s="30"/>
      <c r="J84" s="8">
        <f t="shared" si="0"/>
        <v>2019</v>
      </c>
      <c r="K84" s="30"/>
    </row>
    <row r="85" spans="1:11" ht="13.5">
      <c r="A85" s="7">
        <v>82</v>
      </c>
      <c r="B85" s="30"/>
      <c r="C85" s="30"/>
      <c r="D85" s="30"/>
      <c r="E85" s="30"/>
      <c r="F85" s="31"/>
      <c r="G85" s="30"/>
      <c r="H85" s="30"/>
      <c r="I85" s="30"/>
      <c r="J85" s="8">
        <f t="shared" si="0"/>
        <v>2019</v>
      </c>
      <c r="K85" s="30"/>
    </row>
    <row r="86" spans="1:11" ht="13.5">
      <c r="A86" s="7">
        <v>83</v>
      </c>
      <c r="B86" s="30"/>
      <c r="C86" s="30"/>
      <c r="D86" s="30"/>
      <c r="E86" s="30"/>
      <c r="F86" s="31"/>
      <c r="G86" s="30"/>
      <c r="H86" s="30"/>
      <c r="I86" s="30"/>
      <c r="J86" s="8">
        <f t="shared" si="0"/>
        <v>2019</v>
      </c>
      <c r="K86" s="30"/>
    </row>
    <row r="87" spans="1:11" ht="13.5">
      <c r="A87" s="7">
        <v>84</v>
      </c>
      <c r="B87" s="30"/>
      <c r="C87" s="30"/>
      <c r="D87" s="30"/>
      <c r="E87" s="30"/>
      <c r="F87" s="31"/>
      <c r="G87" s="30"/>
      <c r="H87" s="30"/>
      <c r="I87" s="30"/>
      <c r="J87" s="8">
        <f t="shared" si="0"/>
        <v>2019</v>
      </c>
      <c r="K87" s="30"/>
    </row>
    <row r="88" spans="1:11" ht="13.5">
      <c r="A88" s="7">
        <v>85</v>
      </c>
      <c r="B88" s="30"/>
      <c r="C88" s="30"/>
      <c r="D88" s="30"/>
      <c r="E88" s="30"/>
      <c r="F88" s="31"/>
      <c r="G88" s="30"/>
      <c r="H88" s="30"/>
      <c r="I88" s="30"/>
      <c r="J88" s="8">
        <f t="shared" si="0"/>
        <v>2019</v>
      </c>
      <c r="K88" s="30"/>
    </row>
    <row r="89" spans="1:11" ht="13.5">
      <c r="A89" s="7">
        <v>86</v>
      </c>
      <c r="B89" s="30"/>
      <c r="C89" s="30"/>
      <c r="D89" s="30"/>
      <c r="E89" s="30"/>
      <c r="F89" s="31"/>
      <c r="G89" s="30"/>
      <c r="H89" s="30"/>
      <c r="I89" s="30"/>
      <c r="J89" s="8">
        <f t="shared" si="0"/>
        <v>2019</v>
      </c>
      <c r="K89" s="30"/>
    </row>
    <row r="90" spans="1:11" ht="13.5">
      <c r="A90" s="7">
        <v>87</v>
      </c>
      <c r="B90" s="30"/>
      <c r="C90" s="30"/>
      <c r="D90" s="30"/>
      <c r="E90" s="30"/>
      <c r="F90" s="31"/>
      <c r="G90" s="30"/>
      <c r="H90" s="30"/>
      <c r="I90" s="30"/>
      <c r="J90" s="8">
        <f t="shared" si="0"/>
        <v>2019</v>
      </c>
      <c r="K90" s="30"/>
    </row>
    <row r="91" spans="1:11" ht="13.5">
      <c r="A91" s="7">
        <v>88</v>
      </c>
      <c r="B91" s="30"/>
      <c r="C91" s="30"/>
      <c r="D91" s="30"/>
      <c r="E91" s="30"/>
      <c r="F91" s="31"/>
      <c r="G91" s="30"/>
      <c r="H91" s="30"/>
      <c r="I91" s="30"/>
      <c r="J91" s="8">
        <f t="shared" si="0"/>
        <v>2019</v>
      </c>
      <c r="K91" s="30"/>
    </row>
    <row r="92" spans="1:11" ht="13.5">
      <c r="A92" s="7">
        <v>89</v>
      </c>
      <c r="B92" s="30"/>
      <c r="C92" s="30"/>
      <c r="D92" s="30"/>
      <c r="E92" s="30"/>
      <c r="F92" s="31"/>
      <c r="G92" s="30"/>
      <c r="H92" s="30"/>
      <c r="I92" s="30"/>
      <c r="J92" s="8">
        <f t="shared" si="0"/>
        <v>2019</v>
      </c>
      <c r="K92" s="30"/>
    </row>
    <row r="93" spans="1:11" ht="13.5">
      <c r="A93" s="7">
        <v>90</v>
      </c>
      <c r="B93" s="30"/>
      <c r="C93" s="30"/>
      <c r="D93" s="30"/>
      <c r="E93" s="30"/>
      <c r="F93" s="31"/>
      <c r="G93" s="30"/>
      <c r="H93" s="30"/>
      <c r="I93" s="30"/>
      <c r="J93" s="8">
        <f t="shared" si="0"/>
        <v>2019</v>
      </c>
      <c r="K93" s="30"/>
    </row>
    <row r="94" spans="1:11" ht="13.5">
      <c r="A94" s="7">
        <v>91</v>
      </c>
      <c r="B94" s="30"/>
      <c r="C94" s="30"/>
      <c r="D94" s="30"/>
      <c r="E94" s="30"/>
      <c r="F94" s="31"/>
      <c r="G94" s="30"/>
      <c r="H94" s="30"/>
      <c r="I94" s="30"/>
      <c r="J94" s="8">
        <f t="shared" si="0"/>
        <v>2019</v>
      </c>
      <c r="K94" s="30"/>
    </row>
    <row r="95" spans="1:11" ht="13.5">
      <c r="A95" s="7">
        <v>92</v>
      </c>
      <c r="B95" s="30"/>
      <c r="C95" s="30"/>
      <c r="D95" s="30"/>
      <c r="E95" s="30"/>
      <c r="F95" s="31"/>
      <c r="G95" s="30"/>
      <c r="H95" s="30"/>
      <c r="I95" s="30"/>
      <c r="J95" s="8">
        <f t="shared" si="0"/>
        <v>2019</v>
      </c>
      <c r="K95" s="30"/>
    </row>
    <row r="96" spans="1:11" ht="13.5">
      <c r="A96" s="7">
        <v>93</v>
      </c>
      <c r="B96" s="30"/>
      <c r="C96" s="30"/>
      <c r="D96" s="30"/>
      <c r="E96" s="30"/>
      <c r="F96" s="31"/>
      <c r="G96" s="30"/>
      <c r="H96" s="30"/>
      <c r="I96" s="30"/>
      <c r="J96" s="8">
        <f t="shared" si="0"/>
        <v>2019</v>
      </c>
      <c r="K96" s="30"/>
    </row>
    <row r="97" spans="1:11" ht="13.5">
      <c r="A97" s="7">
        <v>94</v>
      </c>
      <c r="B97" s="30"/>
      <c r="C97" s="30"/>
      <c r="D97" s="30"/>
      <c r="E97" s="30"/>
      <c r="F97" s="31"/>
      <c r="G97" s="30"/>
      <c r="H97" s="30"/>
      <c r="I97" s="30"/>
      <c r="J97" s="8">
        <f t="shared" si="0"/>
        <v>2019</v>
      </c>
      <c r="K97" s="30"/>
    </row>
    <row r="98" spans="1:11" ht="13.5">
      <c r="A98" s="7">
        <v>95</v>
      </c>
      <c r="B98" s="30"/>
      <c r="C98" s="30"/>
      <c r="D98" s="30"/>
      <c r="E98" s="30"/>
      <c r="F98" s="31"/>
      <c r="G98" s="30"/>
      <c r="H98" s="30"/>
      <c r="I98" s="30"/>
      <c r="J98" s="8">
        <f t="shared" si="0"/>
        <v>2019</v>
      </c>
      <c r="K98" s="30"/>
    </row>
    <row r="99" spans="1:11" ht="13.5">
      <c r="A99" s="7">
        <v>96</v>
      </c>
      <c r="B99" s="30"/>
      <c r="C99" s="30"/>
      <c r="D99" s="30"/>
      <c r="E99" s="30"/>
      <c r="F99" s="31"/>
      <c r="G99" s="30"/>
      <c r="H99" s="30"/>
      <c r="I99" s="30"/>
      <c r="J99" s="8">
        <f t="shared" si="0"/>
        <v>2019</v>
      </c>
      <c r="K99" s="30"/>
    </row>
    <row r="100" spans="1:11" ht="13.5">
      <c r="A100" s="7">
        <v>97</v>
      </c>
      <c r="B100" s="30"/>
      <c r="C100" s="30"/>
      <c r="D100" s="30"/>
      <c r="E100" s="30"/>
      <c r="F100" s="31"/>
      <c r="G100" s="30"/>
      <c r="H100" s="30"/>
      <c r="I100" s="30"/>
      <c r="J100" s="8">
        <f t="shared" si="0"/>
        <v>2019</v>
      </c>
      <c r="K100" s="30"/>
    </row>
    <row r="101" spans="1:11" ht="13.5">
      <c r="A101" s="7">
        <v>98</v>
      </c>
      <c r="B101" s="30"/>
      <c r="C101" s="30"/>
      <c r="D101" s="30"/>
      <c r="E101" s="30"/>
      <c r="F101" s="31"/>
      <c r="G101" s="30"/>
      <c r="H101" s="30"/>
      <c r="I101" s="30"/>
      <c r="J101" s="8">
        <f t="shared" si="0"/>
        <v>2019</v>
      </c>
      <c r="K101" s="30"/>
    </row>
    <row r="102" spans="1:11" ht="13.5">
      <c r="A102" s="7">
        <v>99</v>
      </c>
      <c r="B102" s="30"/>
      <c r="C102" s="30"/>
      <c r="D102" s="30"/>
      <c r="E102" s="30"/>
      <c r="F102" s="31"/>
      <c r="G102" s="30"/>
      <c r="H102" s="30"/>
      <c r="I102" s="30"/>
      <c r="J102" s="8">
        <f t="shared" si="0"/>
        <v>2019</v>
      </c>
      <c r="K102" s="30"/>
    </row>
    <row r="103" spans="1:11" ht="13.5">
      <c r="A103" s="30"/>
      <c r="B103" s="30"/>
      <c r="C103" s="30"/>
      <c r="D103" s="30"/>
      <c r="E103" s="30"/>
      <c r="F103" s="31"/>
      <c r="G103" s="30"/>
      <c r="H103" s="30"/>
      <c r="I103" s="30"/>
      <c r="J103" s="8"/>
      <c r="K103" s="30"/>
    </row>
    <row r="104" spans="1:11" ht="13.5">
      <c r="A104" s="30"/>
      <c r="B104" s="30"/>
      <c r="C104" s="30"/>
      <c r="D104" s="30"/>
      <c r="E104" s="30"/>
      <c r="F104" s="31"/>
      <c r="G104" s="30"/>
      <c r="H104" s="30"/>
      <c r="I104" s="30"/>
      <c r="J104" s="8"/>
      <c r="K104" s="30"/>
    </row>
    <row r="105" spans="1:11" ht="13.5">
      <c r="A105" s="30"/>
      <c r="B105" s="30"/>
      <c r="C105" s="30"/>
      <c r="D105" s="30"/>
      <c r="E105" s="30"/>
      <c r="F105" s="31"/>
      <c r="G105" s="30"/>
      <c r="H105" s="30"/>
      <c r="I105" s="30"/>
      <c r="J105" s="8"/>
      <c r="K105" s="30"/>
    </row>
    <row r="106" spans="1:11" ht="13.5">
      <c r="A106" s="30"/>
      <c r="B106" s="30"/>
      <c r="C106" s="30"/>
      <c r="D106" s="30"/>
      <c r="E106" s="30"/>
      <c r="F106" s="31"/>
      <c r="G106" s="30"/>
      <c r="H106" s="30"/>
      <c r="I106" s="30"/>
      <c r="J106" s="8"/>
      <c r="K106" s="30"/>
    </row>
    <row r="107" spans="1:11" ht="13.5">
      <c r="A107" s="30"/>
      <c r="B107" s="30"/>
      <c r="C107" s="30"/>
      <c r="D107" s="30"/>
      <c r="E107" s="30"/>
      <c r="F107" s="31"/>
      <c r="G107" s="30"/>
      <c r="H107" s="30"/>
      <c r="I107" s="30"/>
      <c r="J107" s="8"/>
      <c r="K107" s="30"/>
    </row>
    <row r="108" spans="1:11" ht="13.5">
      <c r="A108" s="30"/>
      <c r="B108" s="30"/>
      <c r="C108" s="30"/>
      <c r="D108" s="30"/>
      <c r="E108" s="30"/>
      <c r="F108" s="31"/>
      <c r="G108" s="30"/>
      <c r="H108" s="30"/>
      <c r="I108" s="30"/>
      <c r="J108" s="8"/>
      <c r="K108" s="30"/>
    </row>
    <row r="109" spans="1:11" ht="13.5">
      <c r="A109" s="30"/>
      <c r="B109" s="30"/>
      <c r="C109" s="30"/>
      <c r="D109" s="30"/>
      <c r="E109" s="30"/>
      <c r="F109" s="31"/>
      <c r="G109" s="30"/>
      <c r="H109" s="30"/>
      <c r="I109" s="30"/>
      <c r="J109" s="6"/>
      <c r="K109" s="30"/>
    </row>
    <row r="110" spans="1:11" ht="13.5">
      <c r="A110" s="30"/>
      <c r="B110" s="30"/>
      <c r="C110" s="30"/>
      <c r="D110" s="30"/>
      <c r="E110" s="30"/>
      <c r="F110" s="31"/>
      <c r="G110" s="30"/>
      <c r="H110" s="30"/>
      <c r="I110" s="30"/>
      <c r="J110" s="6"/>
      <c r="K110" s="30"/>
    </row>
    <row r="111" spans="1:11" ht="13.5">
      <c r="A111" s="30"/>
      <c r="B111" s="30"/>
      <c r="C111" s="30"/>
      <c r="D111" s="30"/>
      <c r="E111" s="30"/>
      <c r="F111" s="31"/>
      <c r="G111" s="30"/>
      <c r="H111" s="30"/>
      <c r="I111" s="30"/>
      <c r="J111" s="6"/>
      <c r="K111" s="30"/>
    </row>
    <row r="112" spans="1:11" ht="13.5">
      <c r="A112" s="30"/>
      <c r="B112" s="30"/>
      <c r="C112" s="30"/>
      <c r="D112" s="30"/>
      <c r="E112" s="30"/>
      <c r="F112" s="31"/>
      <c r="G112" s="30"/>
      <c r="H112" s="30"/>
      <c r="I112" s="30"/>
      <c r="J112" s="6"/>
      <c r="K112" s="30"/>
    </row>
    <row r="113" spans="1:11" ht="13.5">
      <c r="A113" s="30"/>
      <c r="B113" s="30"/>
      <c r="C113" s="30"/>
      <c r="D113" s="30"/>
      <c r="E113" s="30"/>
      <c r="F113" s="31"/>
      <c r="G113" s="30"/>
      <c r="H113" s="30"/>
      <c r="I113" s="30"/>
      <c r="J113" s="6"/>
      <c r="K113" s="30"/>
    </row>
    <row r="114" spans="1:11" ht="13.5">
      <c r="A114" s="30"/>
      <c r="B114" s="30"/>
      <c r="C114" s="30"/>
      <c r="D114" s="30"/>
      <c r="E114" s="30"/>
      <c r="F114" s="31"/>
      <c r="G114" s="30"/>
      <c r="H114" s="30"/>
      <c r="I114" s="30"/>
      <c r="J114" s="6"/>
      <c r="K114" s="30"/>
    </row>
  </sheetData>
  <sheetProtection selectLockedCells="1" selectUnlockedCells="1"/>
  <hyperlinks>
    <hyperlink ref="B2" r:id="rId1" display="Nazwisko"/>
    <hyperlink ref="C2" r:id="rId2" display="Imię"/>
    <hyperlink ref="D2" r:id="rId3" display="Płeć"/>
    <hyperlink ref="E2" r:id="rId4" display="Kraj"/>
    <hyperlink ref="F2" r:id="rId5" display="Kategoria"/>
    <hyperlink ref="G2" r:id="rId6" display="Rok ur."/>
    <hyperlink ref="H2" r:id="rId7" display="Miejscowość"/>
    <hyperlink ref="I2" r:id="rId8" display="Klub"/>
    <hyperlink ref="K2" r:id="rId9" display="Pł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&amp;C&amp;"Arial,Normalny"&amp;10&amp;A</oddHeader>
    <oddFooter>&amp;C&amp;"Arial,Normalny"&amp;10Strona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7:Q84"/>
  <sheetViews>
    <sheetView tabSelected="1" workbookViewId="0" topLeftCell="B49">
      <selection activeCell="M7" sqref="M7"/>
    </sheetView>
  </sheetViews>
  <sheetFormatPr defaultColWidth="10.28125" defaultRowHeight="15"/>
  <cols>
    <col min="1" max="1" width="11.00390625" style="0" customWidth="1"/>
    <col min="2" max="2" width="11.00390625" style="1" customWidth="1"/>
    <col min="3" max="3" width="11.00390625" style="0" customWidth="1"/>
    <col min="4" max="4" width="5.140625" style="1" customWidth="1"/>
    <col min="5" max="5" width="10.8515625" style="1" customWidth="1"/>
    <col min="6" max="7" width="13.28125" style="1" customWidth="1"/>
    <col min="8" max="8" width="12.57421875" style="1" customWidth="1"/>
    <col min="9" max="9" width="14.140625" style="1" customWidth="1"/>
    <col min="10" max="10" width="10.8515625" style="1" customWidth="1"/>
    <col min="11" max="11" width="12.140625" style="1" customWidth="1"/>
    <col min="12" max="12" width="13.8515625" style="1" customWidth="1"/>
    <col min="13" max="13" width="38.00390625" style="39" customWidth="1"/>
    <col min="14" max="14" width="11.57421875" style="1" customWidth="1"/>
    <col min="15" max="17" width="11.00390625" style="0" customWidth="1"/>
    <col min="18" max="18" width="14.57421875" style="0" customWidth="1"/>
    <col min="19" max="19" width="23.28125" style="0" customWidth="1"/>
    <col min="20" max="16384" width="11.00390625" style="0" customWidth="1"/>
  </cols>
  <sheetData>
    <row r="7" spans="2:13" ht="15.75">
      <c r="B7" s="1" t="s">
        <v>289</v>
      </c>
      <c r="D7" s="1" t="s">
        <v>290</v>
      </c>
      <c r="E7" s="1" t="s">
        <v>166</v>
      </c>
      <c r="F7" s="1" t="s">
        <v>167</v>
      </c>
      <c r="G7" s="1" t="s">
        <v>169</v>
      </c>
      <c r="H7" s="1" t="s">
        <v>168</v>
      </c>
      <c r="I7" s="1" t="s">
        <v>291</v>
      </c>
      <c r="J7" s="1" t="s">
        <v>170</v>
      </c>
      <c r="K7" s="1" t="s">
        <v>172</v>
      </c>
      <c r="L7" s="1" t="s">
        <v>292</v>
      </c>
      <c r="M7" s="1" t="s">
        <v>174</v>
      </c>
    </row>
    <row r="8" ht="15.75">
      <c r="B8" s="1">
        <v>2019</v>
      </c>
    </row>
    <row r="9" spans="6:15" ht="15.75">
      <c r="F9" s="32"/>
      <c r="N9" s="39"/>
      <c r="O9" s="39"/>
    </row>
    <row r="10" spans="3:15" ht="13.5" customHeight="1">
      <c r="C10" s="36" t="s">
        <v>284</v>
      </c>
      <c r="D10" s="36"/>
      <c r="F10" s="32"/>
      <c r="N10" s="39"/>
      <c r="O10" s="39"/>
    </row>
    <row r="11" spans="1:15" ht="15.75">
      <c r="A11">
        <v>1</v>
      </c>
      <c r="B11" s="1">
        <f aca="true" t="shared" si="0" ref="B11:B20">$B$8-K11</f>
        <v>7</v>
      </c>
      <c r="D11" s="1">
        <v>17</v>
      </c>
      <c r="E11" s="1" t="s">
        <v>179</v>
      </c>
      <c r="F11" s="32">
        <v>0.0015277777777777779</v>
      </c>
      <c r="G11" s="1" t="s">
        <v>59</v>
      </c>
      <c r="H11" s="1" t="s">
        <v>60</v>
      </c>
      <c r="I11" s="1" t="s">
        <v>12</v>
      </c>
      <c r="J11" s="1" t="s">
        <v>19</v>
      </c>
      <c r="K11" s="1">
        <v>2012</v>
      </c>
      <c r="L11" s="1" t="s">
        <v>49</v>
      </c>
      <c r="N11" s="39"/>
      <c r="O11" s="39"/>
    </row>
    <row r="12" spans="1:15" ht="15.75">
      <c r="A12">
        <v>1</v>
      </c>
      <c r="B12" s="1">
        <f t="shared" si="0"/>
        <v>7</v>
      </c>
      <c r="D12" s="1">
        <v>62</v>
      </c>
      <c r="E12" s="1" t="s">
        <v>181</v>
      </c>
      <c r="F12" s="32">
        <v>0.001585648148148148</v>
      </c>
      <c r="G12" s="1" t="s">
        <v>293</v>
      </c>
      <c r="H12" s="1" t="s">
        <v>294</v>
      </c>
      <c r="I12" s="1" t="s">
        <v>18</v>
      </c>
      <c r="J12" s="1" t="s">
        <v>19</v>
      </c>
      <c r="K12" s="1">
        <v>2012</v>
      </c>
      <c r="L12" s="1" t="s">
        <v>49</v>
      </c>
      <c r="N12" s="39"/>
      <c r="O12" s="39"/>
    </row>
    <row r="13" spans="1:15" ht="15.75">
      <c r="A13">
        <v>1</v>
      </c>
      <c r="B13" s="1">
        <f t="shared" si="0"/>
        <v>7</v>
      </c>
      <c r="D13" s="1">
        <v>22</v>
      </c>
      <c r="E13" s="1" t="s">
        <v>183</v>
      </c>
      <c r="F13" s="32">
        <v>0.0016203703703703703</v>
      </c>
      <c r="G13" s="1" t="s">
        <v>71</v>
      </c>
      <c r="H13" s="1" t="s">
        <v>72</v>
      </c>
      <c r="I13" s="1" t="s">
        <v>18</v>
      </c>
      <c r="J13" s="1" t="s">
        <v>19</v>
      </c>
      <c r="K13" s="1">
        <v>2012</v>
      </c>
      <c r="L13" s="1" t="s">
        <v>49</v>
      </c>
      <c r="N13" s="39"/>
      <c r="O13" s="39"/>
    </row>
    <row r="14" spans="1:15" ht="15.75">
      <c r="A14">
        <v>1</v>
      </c>
      <c r="B14" s="1">
        <f t="shared" si="0"/>
        <v>6</v>
      </c>
      <c r="D14" s="1">
        <v>40</v>
      </c>
      <c r="E14" s="1" t="s">
        <v>185</v>
      </c>
      <c r="F14" s="32">
        <v>0.001724537037037037</v>
      </c>
      <c r="G14" s="1" t="s">
        <v>104</v>
      </c>
      <c r="H14" s="1" t="s">
        <v>53</v>
      </c>
      <c r="I14" s="1" t="s">
        <v>18</v>
      </c>
      <c r="J14" s="1" t="s">
        <v>19</v>
      </c>
      <c r="K14" s="1">
        <v>2013</v>
      </c>
      <c r="L14" s="1" t="s">
        <v>49</v>
      </c>
      <c r="N14" s="39"/>
      <c r="O14" s="39"/>
    </row>
    <row r="15" spans="1:17" ht="15.75">
      <c r="A15">
        <v>1</v>
      </c>
      <c r="B15" s="1">
        <f t="shared" si="0"/>
        <v>6</v>
      </c>
      <c r="D15" s="1">
        <v>57</v>
      </c>
      <c r="E15" s="1" t="s">
        <v>187</v>
      </c>
      <c r="F15" s="32">
        <v>0.0017939814814814815</v>
      </c>
      <c r="G15" s="1" t="s">
        <v>295</v>
      </c>
      <c r="H15" s="1" t="s">
        <v>296</v>
      </c>
      <c r="I15" s="1" t="s">
        <v>12</v>
      </c>
      <c r="J15" s="1" t="s">
        <v>19</v>
      </c>
      <c r="K15" s="1">
        <v>2013</v>
      </c>
      <c r="L15" s="1" t="s">
        <v>27</v>
      </c>
      <c r="M15" s="40" t="s">
        <v>297</v>
      </c>
      <c r="N15" s="40"/>
      <c r="O15" s="40"/>
      <c r="P15" s="40"/>
      <c r="Q15" s="40"/>
    </row>
    <row r="16" spans="1:15" ht="15.75">
      <c r="A16">
        <v>1</v>
      </c>
      <c r="B16" s="1">
        <f t="shared" si="0"/>
        <v>5</v>
      </c>
      <c r="D16" s="1">
        <v>2</v>
      </c>
      <c r="F16" s="32">
        <v>0.0018865740740740742</v>
      </c>
      <c r="G16" s="1" t="s">
        <v>10</v>
      </c>
      <c r="H16" s="1" t="s">
        <v>17</v>
      </c>
      <c r="I16" s="1" t="s">
        <v>18</v>
      </c>
      <c r="J16" s="1" t="s">
        <v>19</v>
      </c>
      <c r="K16" s="1">
        <v>2014</v>
      </c>
      <c r="L16" s="1" t="s">
        <v>15</v>
      </c>
      <c r="N16" s="39"/>
      <c r="O16" s="39"/>
    </row>
    <row r="17" spans="1:16" ht="15.75">
      <c r="A17">
        <v>1</v>
      </c>
      <c r="B17" s="1">
        <f t="shared" si="0"/>
        <v>5</v>
      </c>
      <c r="D17" s="1">
        <v>7</v>
      </c>
      <c r="F17" s="32">
        <v>0.001990740740740741</v>
      </c>
      <c r="G17" s="1" t="s">
        <v>29</v>
      </c>
      <c r="H17" s="1" t="s">
        <v>34</v>
      </c>
      <c r="I17" s="1" t="s">
        <v>18</v>
      </c>
      <c r="J17" s="1" t="s">
        <v>19</v>
      </c>
      <c r="K17" s="1">
        <v>2014</v>
      </c>
      <c r="L17" s="1" t="s">
        <v>31</v>
      </c>
      <c r="M17" s="40" t="s">
        <v>298</v>
      </c>
      <c r="N17" s="40"/>
      <c r="O17" s="40"/>
      <c r="P17" s="40"/>
    </row>
    <row r="18" spans="1:15" ht="15.75">
      <c r="A18">
        <v>1</v>
      </c>
      <c r="B18" s="1">
        <f t="shared" si="0"/>
        <v>7</v>
      </c>
      <c r="D18" s="1">
        <v>51</v>
      </c>
      <c r="E18" s="1" t="s">
        <v>191</v>
      </c>
      <c r="F18" s="32">
        <v>0.0021412037037037038</v>
      </c>
      <c r="G18" s="1" t="s">
        <v>299</v>
      </c>
      <c r="H18" s="1" t="s">
        <v>48</v>
      </c>
      <c r="I18" s="1" t="s">
        <v>12</v>
      </c>
      <c r="J18" s="1" t="s">
        <v>19</v>
      </c>
      <c r="K18" s="1">
        <v>2012</v>
      </c>
      <c r="L18" s="1" t="s">
        <v>94</v>
      </c>
      <c r="N18" s="39"/>
      <c r="O18" s="39"/>
    </row>
    <row r="19" spans="1:15" ht="15.75">
      <c r="A19">
        <v>1</v>
      </c>
      <c r="B19" s="1">
        <f t="shared" si="0"/>
        <v>4</v>
      </c>
      <c r="D19" s="1">
        <v>18</v>
      </c>
      <c r="F19" s="32">
        <v>0.002627314814814815</v>
      </c>
      <c r="G19" s="1" t="s">
        <v>59</v>
      </c>
      <c r="H19" s="1" t="s">
        <v>61</v>
      </c>
      <c r="I19" s="1" t="s">
        <v>18</v>
      </c>
      <c r="J19" s="1" t="s">
        <v>19</v>
      </c>
      <c r="K19" s="1">
        <v>2015</v>
      </c>
      <c r="L19" s="1" t="s">
        <v>49</v>
      </c>
      <c r="N19" s="39"/>
      <c r="O19" s="39"/>
    </row>
    <row r="20" spans="1:15" ht="15.75">
      <c r="A20">
        <v>1</v>
      </c>
      <c r="B20" s="1">
        <f t="shared" si="0"/>
        <v>2</v>
      </c>
      <c r="D20" s="1">
        <v>54</v>
      </c>
      <c r="F20" s="32">
        <v>0.0032060185185185186</v>
      </c>
      <c r="G20" s="1" t="s">
        <v>300</v>
      </c>
      <c r="H20" s="1" t="s">
        <v>301</v>
      </c>
      <c r="I20" s="1" t="s">
        <v>12</v>
      </c>
      <c r="J20" s="1" t="s">
        <v>19</v>
      </c>
      <c r="K20" s="1">
        <v>2017</v>
      </c>
      <c r="L20" s="1" t="s">
        <v>27</v>
      </c>
      <c r="M20" s="40" t="s">
        <v>302</v>
      </c>
      <c r="N20" s="40"/>
      <c r="O20" s="40"/>
    </row>
    <row r="21" spans="3:15" ht="13.5" customHeight="1">
      <c r="C21" s="36" t="s">
        <v>285</v>
      </c>
      <c r="D21" s="36"/>
      <c r="N21" s="39"/>
      <c r="O21" s="39"/>
    </row>
    <row r="22" spans="1:15" ht="15.75">
      <c r="A22">
        <v>1</v>
      </c>
      <c r="B22" s="1">
        <f aca="true" t="shared" si="1" ref="B22:B32">$B$8-K22</f>
        <v>10</v>
      </c>
      <c r="D22" s="1">
        <v>58</v>
      </c>
      <c r="E22" s="1" t="s">
        <v>195</v>
      </c>
      <c r="F22" s="32">
        <v>0.0013194444444444445</v>
      </c>
      <c r="G22" s="1" t="s">
        <v>113</v>
      </c>
      <c r="H22" s="1" t="s">
        <v>303</v>
      </c>
      <c r="I22" s="1" t="s">
        <v>18</v>
      </c>
      <c r="K22" s="1">
        <v>2009</v>
      </c>
      <c r="L22" s="1" t="s">
        <v>27</v>
      </c>
      <c r="M22" s="40" t="s">
        <v>302</v>
      </c>
      <c r="N22" s="40"/>
      <c r="O22" s="40"/>
    </row>
    <row r="23" spans="1:17" ht="15.75">
      <c r="A23">
        <v>1</v>
      </c>
      <c r="B23" s="1">
        <f t="shared" si="1"/>
        <v>10</v>
      </c>
      <c r="D23" s="1">
        <v>6</v>
      </c>
      <c r="E23" s="1" t="s">
        <v>198</v>
      </c>
      <c r="F23" s="32">
        <v>0.0013425925925925925</v>
      </c>
      <c r="G23" s="1" t="s">
        <v>29</v>
      </c>
      <c r="H23" s="1" t="s">
        <v>30</v>
      </c>
      <c r="I23" s="1" t="s">
        <v>12</v>
      </c>
      <c r="J23" s="1" t="s">
        <v>19</v>
      </c>
      <c r="K23" s="1">
        <v>2009</v>
      </c>
      <c r="L23" s="1" t="s">
        <v>31</v>
      </c>
      <c r="M23" s="40" t="s">
        <v>304</v>
      </c>
      <c r="N23" s="40"/>
      <c r="O23" s="40"/>
      <c r="P23" s="40"/>
      <c r="Q23" s="40"/>
    </row>
    <row r="24" spans="1:15" ht="15.75">
      <c r="A24">
        <v>1</v>
      </c>
      <c r="B24" s="1">
        <f t="shared" si="1"/>
        <v>11</v>
      </c>
      <c r="D24" s="1">
        <v>50</v>
      </c>
      <c r="E24" s="1" t="s">
        <v>200</v>
      </c>
      <c r="F24" s="32">
        <v>0.0013657407407407407</v>
      </c>
      <c r="G24" s="1" t="s">
        <v>120</v>
      </c>
      <c r="H24" s="1" t="s">
        <v>122</v>
      </c>
      <c r="I24" s="1" t="s">
        <v>18</v>
      </c>
      <c r="J24" s="1" t="s">
        <v>14</v>
      </c>
      <c r="K24" s="1">
        <v>2008</v>
      </c>
      <c r="L24" s="1" t="s">
        <v>27</v>
      </c>
      <c r="N24" s="39"/>
      <c r="O24" s="39"/>
    </row>
    <row r="25" spans="1:15" ht="15.75">
      <c r="A25">
        <v>1</v>
      </c>
      <c r="B25" s="1">
        <f t="shared" si="1"/>
        <v>8</v>
      </c>
      <c r="D25" s="1">
        <v>39</v>
      </c>
      <c r="E25" s="1" t="s">
        <v>203</v>
      </c>
      <c r="F25" s="32">
        <v>0.0014236111111111112</v>
      </c>
      <c r="G25" s="1" t="s">
        <v>104</v>
      </c>
      <c r="H25" s="1" t="s">
        <v>11</v>
      </c>
      <c r="I25" s="1" t="s">
        <v>12</v>
      </c>
      <c r="J25" s="1" t="s">
        <v>19</v>
      </c>
      <c r="K25" s="1">
        <v>2011</v>
      </c>
      <c r="L25" s="1" t="s">
        <v>49</v>
      </c>
      <c r="N25" s="39"/>
      <c r="O25" s="39"/>
    </row>
    <row r="26" spans="1:16" ht="15.75">
      <c r="A26">
        <v>1</v>
      </c>
      <c r="B26" s="1">
        <f t="shared" si="1"/>
        <v>7</v>
      </c>
      <c r="D26" s="1">
        <v>53</v>
      </c>
      <c r="E26" s="1" t="s">
        <v>205</v>
      </c>
      <c r="F26" s="32">
        <v>0.0014467592592592592</v>
      </c>
      <c r="G26" s="1" t="s">
        <v>305</v>
      </c>
      <c r="H26" s="1" t="s">
        <v>306</v>
      </c>
      <c r="I26" s="1" t="s">
        <v>12</v>
      </c>
      <c r="K26" s="1">
        <v>2012</v>
      </c>
      <c r="L26" s="1" t="s">
        <v>70</v>
      </c>
      <c r="M26" s="40" t="s">
        <v>307</v>
      </c>
      <c r="N26" s="40"/>
      <c r="O26" s="40"/>
      <c r="P26" s="40"/>
    </row>
    <row r="27" spans="1:15" ht="15.75">
      <c r="A27">
        <v>1</v>
      </c>
      <c r="B27" s="1">
        <f t="shared" si="1"/>
        <v>8</v>
      </c>
      <c r="D27" s="1">
        <v>25</v>
      </c>
      <c r="F27" s="32">
        <v>0.0014930555555555556</v>
      </c>
      <c r="G27" s="1" t="s">
        <v>73</v>
      </c>
      <c r="H27" s="1" t="s">
        <v>76</v>
      </c>
      <c r="I27" s="1" t="s">
        <v>12</v>
      </c>
      <c r="J27" s="1" t="s">
        <v>19</v>
      </c>
      <c r="K27" s="1">
        <v>2011</v>
      </c>
      <c r="L27" s="1" t="s">
        <v>74</v>
      </c>
      <c r="N27" s="39"/>
      <c r="O27" s="39"/>
    </row>
    <row r="28" spans="1:15" ht="15.75">
      <c r="A28">
        <v>1</v>
      </c>
      <c r="B28" s="1">
        <f t="shared" si="1"/>
        <v>9</v>
      </c>
      <c r="D28" s="1">
        <v>28</v>
      </c>
      <c r="F28" s="32">
        <v>0.0015162037037037036</v>
      </c>
      <c r="G28" s="1" t="s">
        <v>77</v>
      </c>
      <c r="H28" s="1" t="s">
        <v>79</v>
      </c>
      <c r="I28" s="1" t="s">
        <v>12</v>
      </c>
      <c r="J28" s="1" t="s">
        <v>19</v>
      </c>
      <c r="K28" s="1">
        <v>2010</v>
      </c>
      <c r="L28" s="1" t="s">
        <v>74</v>
      </c>
      <c r="N28" s="39"/>
      <c r="O28" s="39"/>
    </row>
    <row r="29" spans="1:15" ht="15.75">
      <c r="A29">
        <v>1</v>
      </c>
      <c r="B29" s="1">
        <f t="shared" si="1"/>
        <v>8</v>
      </c>
      <c r="D29" s="1">
        <v>44</v>
      </c>
      <c r="E29" s="1" t="s">
        <v>209</v>
      </c>
      <c r="F29" s="32">
        <v>0.0016203703703703703</v>
      </c>
      <c r="G29" s="1" t="s">
        <v>111</v>
      </c>
      <c r="H29" s="1" t="s">
        <v>28</v>
      </c>
      <c r="I29" s="1" t="s">
        <v>18</v>
      </c>
      <c r="J29" s="1" t="s">
        <v>19</v>
      </c>
      <c r="K29" s="1">
        <v>2011</v>
      </c>
      <c r="L29" s="1" t="s">
        <v>112</v>
      </c>
      <c r="M29" s="39" t="s">
        <v>112</v>
      </c>
      <c r="N29" s="39"/>
      <c r="O29" s="39"/>
    </row>
    <row r="30" spans="1:15" ht="15.75">
      <c r="A30">
        <v>1</v>
      </c>
      <c r="B30" s="1">
        <f t="shared" si="1"/>
        <v>9</v>
      </c>
      <c r="D30" s="1">
        <v>41</v>
      </c>
      <c r="F30" s="32">
        <v>0.0016435185185185185</v>
      </c>
      <c r="G30" s="1" t="s">
        <v>105</v>
      </c>
      <c r="H30" s="1" t="s">
        <v>106</v>
      </c>
      <c r="I30" s="1" t="s">
        <v>12</v>
      </c>
      <c r="J30" s="1" t="s">
        <v>19</v>
      </c>
      <c r="K30" s="1">
        <v>2010</v>
      </c>
      <c r="L30" s="1" t="s">
        <v>27</v>
      </c>
      <c r="M30" s="40" t="s">
        <v>302</v>
      </c>
      <c r="N30" s="40"/>
      <c r="O30" s="40"/>
    </row>
    <row r="31" spans="1:15" ht="15.75">
      <c r="A31">
        <v>1</v>
      </c>
      <c r="B31" s="1">
        <f t="shared" si="1"/>
        <v>8</v>
      </c>
      <c r="D31" s="1">
        <v>56</v>
      </c>
      <c r="F31" s="32">
        <v>0.0016666666666666668</v>
      </c>
      <c r="G31" s="1" t="s">
        <v>308</v>
      </c>
      <c r="H31" s="1" t="s">
        <v>309</v>
      </c>
      <c r="I31" s="1" t="s">
        <v>12</v>
      </c>
      <c r="K31" s="1">
        <v>2011</v>
      </c>
      <c r="L31" s="1" t="s">
        <v>70</v>
      </c>
      <c r="M31" s="40" t="s">
        <v>310</v>
      </c>
      <c r="N31" s="40"/>
      <c r="O31" s="39"/>
    </row>
    <row r="32" spans="1:15" ht="15.75">
      <c r="A32">
        <v>1</v>
      </c>
      <c r="B32" s="1">
        <f t="shared" si="1"/>
        <v>8</v>
      </c>
      <c r="D32" s="1">
        <v>49</v>
      </c>
      <c r="F32" s="32">
        <v>0.0016898148148148148</v>
      </c>
      <c r="G32" s="1" t="s">
        <v>120</v>
      </c>
      <c r="H32" s="1" t="s">
        <v>121</v>
      </c>
      <c r="I32" s="1" t="s">
        <v>12</v>
      </c>
      <c r="J32" s="1" t="s">
        <v>19</v>
      </c>
      <c r="K32" s="1">
        <v>2011</v>
      </c>
      <c r="L32" s="1" t="s">
        <v>27</v>
      </c>
      <c r="N32" s="39"/>
      <c r="O32" s="39"/>
    </row>
    <row r="33" spans="3:15" ht="13.5" customHeight="1">
      <c r="C33" s="36" t="s">
        <v>286</v>
      </c>
      <c r="D33" s="36"/>
      <c r="F33" s="32"/>
      <c r="N33" s="39"/>
      <c r="O33" s="39"/>
    </row>
    <row r="34" spans="3:15" ht="13.5" customHeight="1">
      <c r="C34" s="36" t="s">
        <v>287</v>
      </c>
      <c r="D34" s="36"/>
      <c r="F34" s="32"/>
      <c r="N34" s="39"/>
      <c r="O34" s="39"/>
    </row>
    <row r="35" spans="1:15" ht="15.75">
      <c r="A35">
        <v>1</v>
      </c>
      <c r="B35" s="1">
        <f aca="true" t="shared" si="2" ref="B35:B46">$B$8-K35</f>
        <v>15</v>
      </c>
      <c r="D35" s="1">
        <v>65</v>
      </c>
      <c r="E35" s="1" t="s">
        <v>214</v>
      </c>
      <c r="F35" s="32">
        <v>0.0017476851851851852</v>
      </c>
      <c r="G35" s="1" t="s">
        <v>311</v>
      </c>
      <c r="H35" s="1" t="s">
        <v>55</v>
      </c>
      <c r="I35" s="1" t="s">
        <v>18</v>
      </c>
      <c r="K35" s="1">
        <v>2004</v>
      </c>
      <c r="L35" s="1" t="s">
        <v>312</v>
      </c>
      <c r="N35" s="39"/>
      <c r="O35" s="39"/>
    </row>
    <row r="36" spans="1:15" ht="15.75">
      <c r="A36">
        <v>1</v>
      </c>
      <c r="B36" s="1">
        <f t="shared" si="2"/>
        <v>15</v>
      </c>
      <c r="D36" s="1">
        <v>64</v>
      </c>
      <c r="E36" s="1" t="s">
        <v>216</v>
      </c>
      <c r="F36" s="32">
        <v>0.002013888888888889</v>
      </c>
      <c r="G36" s="1" t="s">
        <v>313</v>
      </c>
      <c r="H36" s="1" t="s">
        <v>294</v>
      </c>
      <c r="I36" s="1" t="s">
        <v>18</v>
      </c>
      <c r="K36" s="1">
        <v>2004</v>
      </c>
      <c r="L36" s="1" t="s">
        <v>312</v>
      </c>
      <c r="N36" s="39"/>
      <c r="O36" s="39"/>
    </row>
    <row r="37" spans="1:15" ht="15.75">
      <c r="A37">
        <v>1</v>
      </c>
      <c r="B37" s="1">
        <f t="shared" si="2"/>
        <v>15</v>
      </c>
      <c r="D37" s="1">
        <v>63</v>
      </c>
      <c r="E37" s="1" t="s">
        <v>218</v>
      </c>
      <c r="F37" s="32">
        <v>0.002037037037037037</v>
      </c>
      <c r="G37" s="1" t="s">
        <v>314</v>
      </c>
      <c r="H37" s="1" t="s">
        <v>315</v>
      </c>
      <c r="I37" s="1" t="s">
        <v>18</v>
      </c>
      <c r="K37" s="1">
        <v>2004</v>
      </c>
      <c r="L37" s="1" t="s">
        <v>312</v>
      </c>
      <c r="N37" s="39"/>
      <c r="O37" s="39"/>
    </row>
    <row r="38" spans="1:15" ht="15.75">
      <c r="A38">
        <v>1</v>
      </c>
      <c r="B38" s="1">
        <f t="shared" si="2"/>
        <v>12</v>
      </c>
      <c r="D38" s="1">
        <v>16</v>
      </c>
      <c r="E38" s="1" t="s">
        <v>220</v>
      </c>
      <c r="F38" s="32">
        <v>0.0020601851851851853</v>
      </c>
      <c r="G38" s="1" t="s">
        <v>57</v>
      </c>
      <c r="H38" s="1" t="s">
        <v>58</v>
      </c>
      <c r="I38" s="1" t="s">
        <v>18</v>
      </c>
      <c r="J38" s="1" t="s">
        <v>14</v>
      </c>
      <c r="K38" s="1">
        <v>2007</v>
      </c>
      <c r="L38" s="1" t="s">
        <v>27</v>
      </c>
      <c r="M38" s="40" t="s">
        <v>302</v>
      </c>
      <c r="N38" s="40"/>
      <c r="O38" s="40"/>
    </row>
    <row r="39" spans="1:15" ht="15.75">
      <c r="A39">
        <v>1</v>
      </c>
      <c r="B39" s="1">
        <f t="shared" si="2"/>
        <v>13</v>
      </c>
      <c r="D39" s="1">
        <v>30</v>
      </c>
      <c r="E39" s="1" t="s">
        <v>222</v>
      </c>
      <c r="F39" s="32">
        <v>0.0020949074074074073</v>
      </c>
      <c r="G39" s="1" t="s">
        <v>83</v>
      </c>
      <c r="H39" s="1" t="s">
        <v>11</v>
      </c>
      <c r="I39" s="1" t="s">
        <v>12</v>
      </c>
      <c r="J39" s="1" t="s">
        <v>14</v>
      </c>
      <c r="K39" s="1">
        <v>2006</v>
      </c>
      <c r="L39" s="1" t="s">
        <v>27</v>
      </c>
      <c r="M39" s="40" t="s">
        <v>316</v>
      </c>
      <c r="N39" s="40"/>
      <c r="O39" s="40"/>
    </row>
    <row r="40" spans="1:15" ht="15.75">
      <c r="A40">
        <v>1</v>
      </c>
      <c r="B40" s="1">
        <f t="shared" si="2"/>
        <v>13</v>
      </c>
      <c r="D40" s="1">
        <v>38</v>
      </c>
      <c r="E40" s="1" t="s">
        <v>224</v>
      </c>
      <c r="F40" s="32">
        <v>0.0022222222222222222</v>
      </c>
      <c r="G40" s="1" t="s">
        <v>101</v>
      </c>
      <c r="H40" s="1" t="s">
        <v>102</v>
      </c>
      <c r="I40" s="1" t="s">
        <v>12</v>
      </c>
      <c r="J40" s="1" t="s">
        <v>14</v>
      </c>
      <c r="K40" s="1">
        <v>2006</v>
      </c>
      <c r="L40" s="1" t="s">
        <v>317</v>
      </c>
      <c r="M40" s="39" t="s">
        <v>318</v>
      </c>
      <c r="N40" s="39"/>
      <c r="O40" s="39"/>
    </row>
    <row r="41" spans="1:16" ht="15.75">
      <c r="A41">
        <v>1</v>
      </c>
      <c r="B41" s="1">
        <f t="shared" si="2"/>
        <v>14</v>
      </c>
      <c r="D41" s="1">
        <v>34</v>
      </c>
      <c r="F41" s="32">
        <v>0.0023263888888888887</v>
      </c>
      <c r="G41" s="1" t="s">
        <v>20</v>
      </c>
      <c r="H41" s="1" t="s">
        <v>55</v>
      </c>
      <c r="I41" s="1" t="s">
        <v>18</v>
      </c>
      <c r="J41" s="1" t="s">
        <v>14</v>
      </c>
      <c r="K41" s="1">
        <v>2005</v>
      </c>
      <c r="L41" s="1" t="s">
        <v>27</v>
      </c>
      <c r="M41" s="40" t="s">
        <v>319</v>
      </c>
      <c r="N41" s="40"/>
      <c r="O41" s="40"/>
      <c r="P41" s="40"/>
    </row>
    <row r="42" spans="1:15" ht="15.75">
      <c r="A42">
        <v>1</v>
      </c>
      <c r="B42" s="1">
        <f t="shared" si="2"/>
        <v>15</v>
      </c>
      <c r="D42" s="1">
        <v>66</v>
      </c>
      <c r="E42" s="1" t="s">
        <v>227</v>
      </c>
      <c r="F42" s="32">
        <v>0.0024189814814814816</v>
      </c>
      <c r="G42" s="1" t="s">
        <v>320</v>
      </c>
      <c r="H42" s="1" t="s">
        <v>102</v>
      </c>
      <c r="I42" s="1" t="s">
        <v>12</v>
      </c>
      <c r="K42" s="1">
        <v>2004</v>
      </c>
      <c r="L42" s="1" t="s">
        <v>49</v>
      </c>
      <c r="N42" s="39"/>
      <c r="O42" s="39"/>
    </row>
    <row r="43" spans="1:15" ht="15.75">
      <c r="A43">
        <v>1</v>
      </c>
      <c r="B43" s="1">
        <f t="shared" si="2"/>
        <v>11</v>
      </c>
      <c r="D43" s="1">
        <v>68</v>
      </c>
      <c r="E43" s="1" t="s">
        <v>229</v>
      </c>
      <c r="F43" s="32">
        <v>0.002476851851851852</v>
      </c>
      <c r="G43" s="1" t="s">
        <v>321</v>
      </c>
      <c r="H43" s="1" t="s">
        <v>303</v>
      </c>
      <c r="I43" s="1" t="s">
        <v>18</v>
      </c>
      <c r="K43" s="1">
        <v>2008</v>
      </c>
      <c r="L43" s="1" t="s">
        <v>70</v>
      </c>
      <c r="N43" s="39"/>
      <c r="O43" s="39"/>
    </row>
    <row r="44" spans="1:15" ht="15.75">
      <c r="A44">
        <v>1</v>
      </c>
      <c r="B44" s="1">
        <f t="shared" si="2"/>
        <v>15</v>
      </c>
      <c r="D44" s="1">
        <v>69</v>
      </c>
      <c r="E44" s="1" t="s">
        <v>231</v>
      </c>
      <c r="F44" s="32">
        <v>0.0026967592592592594</v>
      </c>
      <c r="G44" s="1" t="s">
        <v>322</v>
      </c>
      <c r="H44" s="1" t="s">
        <v>323</v>
      </c>
      <c r="I44" s="1" t="s">
        <v>12</v>
      </c>
      <c r="K44" s="1">
        <v>2004</v>
      </c>
      <c r="L44" s="1" t="s">
        <v>312</v>
      </c>
      <c r="N44" s="39"/>
      <c r="O44" s="39"/>
    </row>
    <row r="45" spans="1:15" ht="15.75">
      <c r="A45">
        <v>1</v>
      </c>
      <c r="B45" s="1">
        <f t="shared" si="2"/>
        <v>13</v>
      </c>
      <c r="D45" s="1">
        <v>60</v>
      </c>
      <c r="E45" s="1" t="s">
        <v>233</v>
      </c>
      <c r="F45" s="32">
        <v>0.0027430555555555554</v>
      </c>
      <c r="G45" s="1" t="s">
        <v>324</v>
      </c>
      <c r="H45" s="1" t="s">
        <v>309</v>
      </c>
      <c r="I45" s="1" t="s">
        <v>12</v>
      </c>
      <c r="K45" s="1">
        <v>2006</v>
      </c>
      <c r="L45" s="1" t="s">
        <v>70</v>
      </c>
      <c r="N45" s="39"/>
      <c r="O45" s="39"/>
    </row>
    <row r="46" spans="1:15" ht="15.75">
      <c r="A46">
        <v>1</v>
      </c>
      <c r="B46" s="1">
        <f t="shared" si="2"/>
        <v>11</v>
      </c>
      <c r="D46" s="1">
        <v>59</v>
      </c>
      <c r="E46" s="1" t="s">
        <v>235</v>
      </c>
      <c r="F46" s="32">
        <v>0.002905092592592593</v>
      </c>
      <c r="G46" s="1" t="s">
        <v>324</v>
      </c>
      <c r="H46" s="1" t="s">
        <v>325</v>
      </c>
      <c r="I46" s="1" t="s">
        <v>18</v>
      </c>
      <c r="K46" s="1">
        <v>2008</v>
      </c>
      <c r="L46" s="1" t="s">
        <v>70</v>
      </c>
      <c r="N46" s="39"/>
      <c r="O46" s="39"/>
    </row>
    <row r="47" spans="3:15" ht="15.75">
      <c r="C47" t="s">
        <v>283</v>
      </c>
      <c r="F47" s="32"/>
      <c r="N47" s="39"/>
      <c r="O47" s="39"/>
    </row>
    <row r="48" spans="1:15" ht="15.75">
      <c r="A48">
        <v>1</v>
      </c>
      <c r="B48" s="1">
        <f aca="true" t="shared" si="3" ref="B48:B71">$B$8-K48</f>
        <v>40</v>
      </c>
      <c r="D48" s="1">
        <v>19</v>
      </c>
      <c r="F48" s="32">
        <v>0.020069444444444445</v>
      </c>
      <c r="G48" s="1" t="s">
        <v>62</v>
      </c>
      <c r="H48" s="1" t="s">
        <v>63</v>
      </c>
      <c r="I48" s="1" t="s">
        <v>18</v>
      </c>
      <c r="J48" s="1" t="s">
        <v>22</v>
      </c>
      <c r="K48" s="1">
        <v>1979</v>
      </c>
      <c r="L48" s="1" t="s">
        <v>64</v>
      </c>
      <c r="M48" s="40" t="s">
        <v>326</v>
      </c>
      <c r="N48" s="40"/>
      <c r="O48" s="39"/>
    </row>
    <row r="49" spans="1:15" ht="15.75">
      <c r="A49">
        <v>1</v>
      </c>
      <c r="B49" s="1">
        <f t="shared" si="3"/>
        <v>42</v>
      </c>
      <c r="D49" s="1">
        <v>43</v>
      </c>
      <c r="F49" s="32">
        <v>0.020439814814814813</v>
      </c>
      <c r="G49" s="1" t="s">
        <v>108</v>
      </c>
      <c r="H49" s="1" t="s">
        <v>28</v>
      </c>
      <c r="I49" s="1" t="s">
        <v>18</v>
      </c>
      <c r="J49" s="1" t="s">
        <v>22</v>
      </c>
      <c r="K49" s="1">
        <v>1977</v>
      </c>
      <c r="L49" s="1" t="s">
        <v>109</v>
      </c>
      <c r="M49" s="40" t="s">
        <v>302</v>
      </c>
      <c r="N49" s="40"/>
      <c r="O49" s="40"/>
    </row>
    <row r="50" spans="1:15" ht="15.75">
      <c r="A50">
        <v>1</v>
      </c>
      <c r="B50" s="1">
        <f t="shared" si="3"/>
        <v>40</v>
      </c>
      <c r="D50" s="1">
        <v>67</v>
      </c>
      <c r="F50" s="32">
        <v>0.020763888888888887</v>
      </c>
      <c r="G50" s="1" t="s">
        <v>71</v>
      </c>
      <c r="H50" s="1" t="s">
        <v>17</v>
      </c>
      <c r="I50" s="1" t="s">
        <v>18</v>
      </c>
      <c r="K50" s="1">
        <v>1979</v>
      </c>
      <c r="L50" s="1" t="s">
        <v>49</v>
      </c>
      <c r="N50" s="39"/>
      <c r="O50" s="39"/>
    </row>
    <row r="51" spans="1:15" ht="15.75">
      <c r="A51">
        <v>1</v>
      </c>
      <c r="B51" s="1">
        <f t="shared" si="3"/>
        <v>36</v>
      </c>
      <c r="D51" s="1">
        <v>55</v>
      </c>
      <c r="F51" s="32">
        <v>0.021064814814814814</v>
      </c>
      <c r="G51" s="1" t="s">
        <v>45</v>
      </c>
      <c r="H51" s="1" t="s">
        <v>327</v>
      </c>
      <c r="I51" s="1" t="s">
        <v>18</v>
      </c>
      <c r="K51" s="1">
        <v>1983</v>
      </c>
      <c r="L51" s="1" t="s">
        <v>27</v>
      </c>
      <c r="M51" s="40" t="s">
        <v>302</v>
      </c>
      <c r="N51" s="40"/>
      <c r="O51" s="40"/>
    </row>
    <row r="52" spans="1:15" ht="15.75">
      <c r="A52">
        <v>1</v>
      </c>
      <c r="B52" s="1">
        <f t="shared" si="3"/>
        <v>54</v>
      </c>
      <c r="D52" s="1">
        <v>42</v>
      </c>
      <c r="F52" s="32">
        <v>0.02136574074074074</v>
      </c>
      <c r="G52" s="1" t="s">
        <v>107</v>
      </c>
      <c r="H52" s="1" t="s">
        <v>17</v>
      </c>
      <c r="I52" s="1" t="s">
        <v>18</v>
      </c>
      <c r="J52" s="1" t="s">
        <v>22</v>
      </c>
      <c r="K52" s="1">
        <v>1965</v>
      </c>
      <c r="L52" s="1" t="s">
        <v>27</v>
      </c>
      <c r="M52" s="40" t="s">
        <v>302</v>
      </c>
      <c r="N52" s="40"/>
      <c r="O52" s="40"/>
    </row>
    <row r="53" spans="1:15" ht="15.75">
      <c r="A53">
        <v>1</v>
      </c>
      <c r="B53" s="1">
        <f t="shared" si="3"/>
        <v>35</v>
      </c>
      <c r="D53" s="1">
        <v>46</v>
      </c>
      <c r="F53" s="32">
        <v>0.02150462962962963</v>
      </c>
      <c r="G53" s="1" t="s">
        <v>115</v>
      </c>
      <c r="H53" s="1" t="s">
        <v>93</v>
      </c>
      <c r="I53" s="1" t="s">
        <v>18</v>
      </c>
      <c r="J53" s="1" t="s">
        <v>22</v>
      </c>
      <c r="K53" s="1">
        <v>1984</v>
      </c>
      <c r="L53" s="1" t="s">
        <v>27</v>
      </c>
      <c r="M53" s="40" t="s">
        <v>302</v>
      </c>
      <c r="N53" s="40"/>
      <c r="O53" s="40"/>
    </row>
    <row r="54" spans="1:15" ht="15.75">
      <c r="A54">
        <v>1</v>
      </c>
      <c r="B54" s="1">
        <f t="shared" si="3"/>
        <v>43</v>
      </c>
      <c r="D54" s="1">
        <v>5</v>
      </c>
      <c r="F54" s="32">
        <v>0.02181712962962963</v>
      </c>
      <c r="G54" s="1" t="s">
        <v>25</v>
      </c>
      <c r="H54" s="1" t="s">
        <v>28</v>
      </c>
      <c r="I54" s="1" t="s">
        <v>18</v>
      </c>
      <c r="J54" s="1" t="s">
        <v>22</v>
      </c>
      <c r="K54" s="1">
        <v>1976</v>
      </c>
      <c r="L54" s="1" t="s">
        <v>27</v>
      </c>
      <c r="M54" s="40" t="s">
        <v>302</v>
      </c>
      <c r="N54" s="40"/>
      <c r="O54" s="40"/>
    </row>
    <row r="55" spans="1:15" ht="15.75">
      <c r="A55">
        <v>1</v>
      </c>
      <c r="B55" s="1">
        <f t="shared" si="3"/>
        <v>42</v>
      </c>
      <c r="D55" s="1">
        <v>32</v>
      </c>
      <c r="F55" s="32">
        <v>0.022256944444444444</v>
      </c>
      <c r="G55" s="1" t="s">
        <v>87</v>
      </c>
      <c r="H55" s="1" t="s">
        <v>88</v>
      </c>
      <c r="I55" s="1" t="s">
        <v>18</v>
      </c>
      <c r="J55" s="1" t="s">
        <v>22</v>
      </c>
      <c r="K55" s="1">
        <v>1977</v>
      </c>
      <c r="L55" s="1" t="s">
        <v>89</v>
      </c>
      <c r="N55" s="39"/>
      <c r="O55" s="39"/>
    </row>
    <row r="56" spans="1:15" ht="15.75">
      <c r="A56">
        <v>1</v>
      </c>
      <c r="B56" s="1">
        <f t="shared" si="3"/>
        <v>39</v>
      </c>
      <c r="D56" s="1">
        <v>52</v>
      </c>
      <c r="F56" s="32">
        <v>0.022974537037037036</v>
      </c>
      <c r="G56" s="1" t="s">
        <v>328</v>
      </c>
      <c r="H56" s="1" t="s">
        <v>37</v>
      </c>
      <c r="I56" s="1" t="s">
        <v>18</v>
      </c>
      <c r="K56" s="1">
        <v>1980</v>
      </c>
      <c r="L56" s="1" t="s">
        <v>94</v>
      </c>
      <c r="N56" s="39"/>
      <c r="O56" s="39"/>
    </row>
    <row r="57" spans="1:15" ht="15.75">
      <c r="A57">
        <v>1</v>
      </c>
      <c r="B57" s="1">
        <f t="shared" si="3"/>
        <v>1</v>
      </c>
      <c r="D57" s="1">
        <v>45</v>
      </c>
      <c r="F57" s="32">
        <v>0.023125</v>
      </c>
      <c r="G57" s="1" t="s">
        <v>113</v>
      </c>
      <c r="H57" s="1" t="s">
        <v>114</v>
      </c>
      <c r="I57" s="1" t="s">
        <v>18</v>
      </c>
      <c r="J57" s="1" t="s">
        <v>22</v>
      </c>
      <c r="K57" s="1">
        <v>2018</v>
      </c>
      <c r="L57" s="1" t="s">
        <v>27</v>
      </c>
      <c r="M57" s="40" t="s">
        <v>302</v>
      </c>
      <c r="N57" s="40"/>
      <c r="O57" s="40"/>
    </row>
    <row r="58" spans="1:15" ht="15.75">
      <c r="A58">
        <v>1</v>
      </c>
      <c r="B58" s="1">
        <f t="shared" si="3"/>
        <v>38</v>
      </c>
      <c r="D58" s="1">
        <v>20</v>
      </c>
      <c r="F58" s="32">
        <v>0.023449074074074074</v>
      </c>
      <c r="G58" s="1" t="s">
        <v>66</v>
      </c>
      <c r="H58" s="1" t="s">
        <v>67</v>
      </c>
      <c r="I58" s="1" t="s">
        <v>18</v>
      </c>
      <c r="J58" s="1" t="s">
        <v>22</v>
      </c>
      <c r="K58" s="1">
        <v>1981</v>
      </c>
      <c r="L58" s="1" t="s">
        <v>27</v>
      </c>
      <c r="M58" s="40" t="s">
        <v>68</v>
      </c>
      <c r="N58" s="40"/>
      <c r="O58" s="40"/>
    </row>
    <row r="59" spans="1:15" ht="15.75">
      <c r="A59">
        <v>1</v>
      </c>
      <c r="B59" s="1">
        <f t="shared" si="3"/>
        <v>48</v>
      </c>
      <c r="D59" s="1">
        <v>35</v>
      </c>
      <c r="F59" s="32">
        <v>0.024872685185185185</v>
      </c>
      <c r="G59" s="1" t="s">
        <v>92</v>
      </c>
      <c r="H59" s="1" t="s">
        <v>93</v>
      </c>
      <c r="I59" s="1" t="s">
        <v>18</v>
      </c>
      <c r="J59" s="1" t="s">
        <v>22</v>
      </c>
      <c r="K59" s="1">
        <v>1971</v>
      </c>
      <c r="L59" s="1" t="s">
        <v>94</v>
      </c>
      <c r="M59" s="40" t="s">
        <v>329</v>
      </c>
      <c r="N59" s="40"/>
      <c r="O59" s="40"/>
    </row>
    <row r="60" spans="1:15" ht="15.75">
      <c r="A60">
        <v>1</v>
      </c>
      <c r="B60" s="1">
        <f t="shared" si="3"/>
        <v>42</v>
      </c>
      <c r="D60" s="1">
        <v>4</v>
      </c>
      <c r="F60" s="32">
        <v>0.024930555555555556</v>
      </c>
      <c r="G60" s="1" t="s">
        <v>25</v>
      </c>
      <c r="H60" s="1" t="s">
        <v>26</v>
      </c>
      <c r="I60" s="1" t="s">
        <v>12</v>
      </c>
      <c r="J60" s="1" t="s">
        <v>22</v>
      </c>
      <c r="K60" s="1">
        <v>1977</v>
      </c>
      <c r="L60" s="1" t="s">
        <v>27</v>
      </c>
      <c r="M60" s="40" t="s">
        <v>302</v>
      </c>
      <c r="N60" s="40"/>
      <c r="O60" s="40"/>
    </row>
    <row r="61" spans="1:15" ht="15.75">
      <c r="A61">
        <v>1</v>
      </c>
      <c r="B61" s="1">
        <f t="shared" si="3"/>
        <v>34</v>
      </c>
      <c r="D61" s="1">
        <v>61</v>
      </c>
      <c r="F61" s="32">
        <v>0.025069444444444443</v>
      </c>
      <c r="G61" s="1" t="s">
        <v>324</v>
      </c>
      <c r="H61" s="1" t="s">
        <v>37</v>
      </c>
      <c r="I61" s="1" t="s">
        <v>18</v>
      </c>
      <c r="J61" s="1" t="s">
        <v>22</v>
      </c>
      <c r="K61" s="1">
        <v>1985</v>
      </c>
      <c r="L61" s="1" t="s">
        <v>70</v>
      </c>
      <c r="N61" s="39"/>
      <c r="O61" s="39"/>
    </row>
    <row r="62" spans="1:15" ht="15.75">
      <c r="A62">
        <v>1</v>
      </c>
      <c r="B62" s="1">
        <f t="shared" si="3"/>
        <v>39</v>
      </c>
      <c r="D62" s="1">
        <v>70</v>
      </c>
      <c r="F62" s="32">
        <v>0.025243055555555557</v>
      </c>
      <c r="G62" s="1" t="s">
        <v>330</v>
      </c>
      <c r="H62" s="1" t="s">
        <v>40</v>
      </c>
      <c r="I62" s="1" t="s">
        <v>12</v>
      </c>
      <c r="J62" s="1" t="s">
        <v>22</v>
      </c>
      <c r="K62" s="1">
        <v>1980</v>
      </c>
      <c r="N62" s="39"/>
      <c r="O62" s="39"/>
    </row>
    <row r="63" spans="1:15" ht="15.75">
      <c r="A63">
        <v>1</v>
      </c>
      <c r="B63" s="1">
        <f t="shared" si="3"/>
        <v>48</v>
      </c>
      <c r="D63" s="1">
        <v>48</v>
      </c>
      <c r="F63" s="32">
        <v>0.02591435185185185</v>
      </c>
      <c r="G63" s="1" t="s">
        <v>117</v>
      </c>
      <c r="H63" s="1" t="s">
        <v>118</v>
      </c>
      <c r="I63" s="1" t="s">
        <v>12</v>
      </c>
      <c r="J63" s="1" t="s">
        <v>22</v>
      </c>
      <c r="K63" s="1">
        <v>1971</v>
      </c>
      <c r="L63" s="1" t="s">
        <v>119</v>
      </c>
      <c r="M63" s="40" t="s">
        <v>302</v>
      </c>
      <c r="N63" s="40"/>
      <c r="O63" s="40"/>
    </row>
    <row r="64" spans="1:15" ht="15.75">
      <c r="A64">
        <v>1</v>
      </c>
      <c r="B64" s="1">
        <f t="shared" si="3"/>
        <v>59</v>
      </c>
      <c r="D64" s="1">
        <v>11</v>
      </c>
      <c r="F64" s="32">
        <v>0.027546296296296298</v>
      </c>
      <c r="G64" s="1" t="s">
        <v>45</v>
      </c>
      <c r="H64" s="1" t="s">
        <v>46</v>
      </c>
      <c r="I64" s="1" t="s">
        <v>18</v>
      </c>
      <c r="J64" s="1" t="s">
        <v>22</v>
      </c>
      <c r="K64" s="1">
        <v>1960</v>
      </c>
      <c r="L64" s="1" t="s">
        <v>27</v>
      </c>
      <c r="M64" s="40" t="s">
        <v>302</v>
      </c>
      <c r="N64" s="40"/>
      <c r="O64" s="40"/>
    </row>
    <row r="65" spans="1:15" ht="15.75">
      <c r="A65">
        <v>1</v>
      </c>
      <c r="B65" s="1">
        <f t="shared" si="3"/>
        <v>37</v>
      </c>
      <c r="D65" s="1">
        <v>24</v>
      </c>
      <c r="F65" s="32">
        <v>0.028194444444444446</v>
      </c>
      <c r="G65" s="1" t="s">
        <v>73</v>
      </c>
      <c r="H65" s="1" t="s">
        <v>75</v>
      </c>
      <c r="I65" s="1" t="s">
        <v>12</v>
      </c>
      <c r="J65" s="1" t="s">
        <v>22</v>
      </c>
      <c r="K65" s="1">
        <v>1982</v>
      </c>
      <c r="L65" s="1" t="s">
        <v>74</v>
      </c>
      <c r="N65" s="39"/>
      <c r="O65" s="39"/>
    </row>
    <row r="66" spans="1:15" ht="15.75">
      <c r="A66">
        <v>1</v>
      </c>
      <c r="B66" s="1">
        <f t="shared" si="3"/>
        <v>36</v>
      </c>
      <c r="D66" s="1">
        <v>23</v>
      </c>
      <c r="F66" s="32">
        <v>0.02826388888888889</v>
      </c>
      <c r="G66" s="1" t="s">
        <v>73</v>
      </c>
      <c r="H66" s="1" t="s">
        <v>17</v>
      </c>
      <c r="I66" s="1" t="s">
        <v>18</v>
      </c>
      <c r="J66" s="1" t="s">
        <v>22</v>
      </c>
      <c r="K66" s="1">
        <v>1983</v>
      </c>
      <c r="L66" s="1" t="s">
        <v>74</v>
      </c>
      <c r="N66" s="39"/>
      <c r="O66" s="39"/>
    </row>
    <row r="67" spans="1:15" ht="15.75">
      <c r="A67">
        <v>1</v>
      </c>
      <c r="B67" s="1">
        <f t="shared" si="3"/>
        <v>36</v>
      </c>
      <c r="D67" s="1">
        <v>26</v>
      </c>
      <c r="F67" s="32">
        <v>0.028715277777777777</v>
      </c>
      <c r="G67" s="1" t="s">
        <v>77</v>
      </c>
      <c r="H67" s="1" t="s">
        <v>17</v>
      </c>
      <c r="I67" s="1" t="s">
        <v>18</v>
      </c>
      <c r="J67" s="1" t="s">
        <v>22</v>
      </c>
      <c r="K67" s="1">
        <v>1983</v>
      </c>
      <c r="L67" s="1" t="s">
        <v>74</v>
      </c>
      <c r="N67" s="39"/>
      <c r="O67" s="39"/>
    </row>
    <row r="68" spans="1:15" ht="15.75">
      <c r="A68">
        <v>1</v>
      </c>
      <c r="B68" s="1">
        <f t="shared" si="3"/>
        <v>34</v>
      </c>
      <c r="D68" s="1">
        <v>27</v>
      </c>
      <c r="F68" s="32">
        <v>0.031087962962962963</v>
      </c>
      <c r="G68" s="1" t="s">
        <v>77</v>
      </c>
      <c r="H68" s="1" t="s">
        <v>78</v>
      </c>
      <c r="I68" s="1" t="s">
        <v>12</v>
      </c>
      <c r="J68" s="1" t="s">
        <v>22</v>
      </c>
      <c r="K68" s="1">
        <v>1985</v>
      </c>
      <c r="L68" s="1" t="s">
        <v>74</v>
      </c>
      <c r="N68" s="39"/>
      <c r="O68" s="39"/>
    </row>
    <row r="69" spans="1:15" ht="15.75">
      <c r="A69">
        <v>1</v>
      </c>
      <c r="B69" s="1">
        <f t="shared" si="3"/>
        <v>47</v>
      </c>
      <c r="D69" s="1">
        <v>21</v>
      </c>
      <c r="F69" s="32">
        <v>0.03149305555555556</v>
      </c>
      <c r="G69" s="1" t="s">
        <v>69</v>
      </c>
      <c r="H69" s="1" t="s">
        <v>63</v>
      </c>
      <c r="I69" s="1" t="s">
        <v>18</v>
      </c>
      <c r="J69" s="1" t="s">
        <v>22</v>
      </c>
      <c r="K69" s="1">
        <v>1972</v>
      </c>
      <c r="L69" s="1" t="s">
        <v>70</v>
      </c>
      <c r="M69" s="40" t="s">
        <v>70</v>
      </c>
      <c r="N69" s="40"/>
      <c r="O69" s="40"/>
    </row>
    <row r="70" spans="1:15" ht="15.75">
      <c r="A70">
        <v>1</v>
      </c>
      <c r="B70" s="1">
        <f t="shared" si="3"/>
        <v>52</v>
      </c>
      <c r="D70" s="1">
        <v>8</v>
      </c>
      <c r="F70" s="32">
        <v>0.031516203703703706</v>
      </c>
      <c r="G70" s="1" t="s">
        <v>36</v>
      </c>
      <c r="H70" s="1" t="s">
        <v>37</v>
      </c>
      <c r="I70" s="1" t="s">
        <v>18</v>
      </c>
      <c r="J70" s="1" t="s">
        <v>22</v>
      </c>
      <c r="K70" s="1">
        <v>1967</v>
      </c>
      <c r="L70" s="1" t="s">
        <v>31</v>
      </c>
      <c r="M70" s="40" t="s">
        <v>302</v>
      </c>
      <c r="N70" s="40"/>
      <c r="O70" s="40"/>
    </row>
    <row r="71" spans="1:15" ht="15.75">
      <c r="A71">
        <v>1</v>
      </c>
      <c r="B71" s="1">
        <f t="shared" si="3"/>
        <v>71</v>
      </c>
      <c r="D71" s="1">
        <v>100</v>
      </c>
      <c r="F71" s="32">
        <v>0.03162037037037037</v>
      </c>
      <c r="G71" s="1" t="s">
        <v>331</v>
      </c>
      <c r="H71" s="1" t="s">
        <v>332</v>
      </c>
      <c r="I71" s="1" t="s">
        <v>18</v>
      </c>
      <c r="K71" s="1">
        <v>1948</v>
      </c>
      <c r="L71" s="1" t="s">
        <v>312</v>
      </c>
      <c r="M71" s="40" t="s">
        <v>333</v>
      </c>
      <c r="N71" s="40"/>
      <c r="O71" s="40"/>
    </row>
    <row r="74" ht="15.75">
      <c r="E74" s="1" t="s">
        <v>334</v>
      </c>
    </row>
    <row r="75" spans="5:15" ht="15.75">
      <c r="E75" s="1">
        <f>SUM(A11:A71)</f>
        <v>57</v>
      </c>
      <c r="F75" s="1">
        <f>E78+E80+E82+E84</f>
        <v>57</v>
      </c>
      <c r="M75" s="41"/>
      <c r="N75" s="41"/>
      <c r="O75" s="41"/>
    </row>
    <row r="76" spans="13:15" ht="15.75">
      <c r="M76" s="41"/>
      <c r="N76" s="41"/>
      <c r="O76" s="41"/>
    </row>
    <row r="77" ht="15.75">
      <c r="E77" s="1" t="s">
        <v>335</v>
      </c>
    </row>
    <row r="78" ht="15.75">
      <c r="E78" s="1">
        <f>A68+A65+A63+A62+A68</f>
        <v>5</v>
      </c>
    </row>
    <row r="79" ht="15.75">
      <c r="E79" s="1" t="s">
        <v>336</v>
      </c>
    </row>
    <row r="80" ht="15.75">
      <c r="E80" s="1">
        <f>A71+A70+A69+A67+A66+A64+A61+A59+A58+A57+A56+A55+A54+A53+A52+A51+A50+A49+A48</f>
        <v>19</v>
      </c>
    </row>
    <row r="81" ht="15.75">
      <c r="E81" s="1" t="s">
        <v>337</v>
      </c>
    </row>
    <row r="82" ht="15.75">
      <c r="E82" s="1">
        <f>A45+A44+A42+A40+A39+A32+A31+A30+A28+A27+A25+A23+A20+A18+A15+A11+A26</f>
        <v>17</v>
      </c>
    </row>
    <row r="83" ht="15.75">
      <c r="E83" s="1" t="s">
        <v>338</v>
      </c>
    </row>
    <row r="84" ht="15.75">
      <c r="E84" s="1">
        <f>A46+A43+A41+A38+A37+A36+A35+A29+A24+A22+A19+A17+A16+A14+A13+A12</f>
        <v>16</v>
      </c>
    </row>
  </sheetData>
  <sheetProtection selectLockedCells="1" selectUnlockedCells="1"/>
  <mergeCells count="32">
    <mergeCell ref="C10:D10"/>
    <mergeCell ref="M15:Q15"/>
    <mergeCell ref="M17:P17"/>
    <mergeCell ref="M20:O20"/>
    <mergeCell ref="C21:D21"/>
    <mergeCell ref="M22:O22"/>
    <mergeCell ref="M23:Q23"/>
    <mergeCell ref="M26:P26"/>
    <mergeCell ref="M30:O30"/>
    <mergeCell ref="M31:N31"/>
    <mergeCell ref="C33:D33"/>
    <mergeCell ref="C34:D34"/>
    <mergeCell ref="M38:O38"/>
    <mergeCell ref="M39:O39"/>
    <mergeCell ref="M41:P41"/>
    <mergeCell ref="M48:N48"/>
    <mergeCell ref="M49:O49"/>
    <mergeCell ref="M51:O51"/>
    <mergeCell ref="M52:O52"/>
    <mergeCell ref="M53:O53"/>
    <mergeCell ref="M54:O54"/>
    <mergeCell ref="M57:O57"/>
    <mergeCell ref="M58:O58"/>
    <mergeCell ref="M59:O59"/>
    <mergeCell ref="M60:O60"/>
    <mergeCell ref="M63:O63"/>
    <mergeCell ref="M64:O64"/>
    <mergeCell ref="M69:O69"/>
    <mergeCell ref="M70:O70"/>
    <mergeCell ref="M71:O71"/>
    <mergeCell ref="M75:O75"/>
    <mergeCell ref="M76:O7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&amp;C&amp;"Arial,Normalny"&amp;10&amp;A</oddHeader>
    <oddFooter>&amp;C&amp;"Arial,Normalny"&amp;10Strona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2015-06-05T16:19:34Z</dcterms:created>
  <dcterms:modified xsi:type="dcterms:W3CDTF">2019-06-08T20:54:52Z</dcterms:modified>
  <cp:category/>
  <cp:version/>
  <cp:contentType/>
  <cp:contentStatus/>
  <cp:revision>59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